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02"/>
  <workbookPr codeName="ThisWorkbook" defaultThemeVersion="166925"/>
  <mc:AlternateContent xmlns:mc="http://schemas.openxmlformats.org/markup-compatibility/2006">
    <mc:Choice Requires="x15">
      <x15ac:absPath xmlns:x15ac="http://schemas.microsoft.com/office/spreadsheetml/2010/11/ac" url="https://lamarecarsea.sharepoint.com/sites/LaMAREC/Bibliothque LaMAREC/2 - Mission investissement et PPI/12 - Obligations européennes/"/>
    </mc:Choice>
  </mc:AlternateContent>
  <xr:revisionPtr revIDLastSave="283" documentId="8_{AEF093EC-F8BD-4F3A-96CF-11288E0E687E}" xr6:coauthVersionLast="47" xr6:coauthVersionMax="47" xr10:uidLastSave="{AA66E696-A268-4CF5-AC53-A8DE559D02F8}"/>
  <bookViews>
    <workbookView xWindow="-108" yWindow="-108" windowWidth="23256" windowHeight="12456" tabRatio="900" xr2:uid="{00000000-000D-0000-FFFF-FFFF00000000}"/>
  </bookViews>
  <sheets>
    <sheet name="Mode d'emploi" sheetId="1" r:id="rId1"/>
    <sheet name="Autorisations" sheetId="14" r:id="rId2"/>
    <sheet name="Etudes-Prestations service" sheetId="7" r:id="rId3"/>
    <sheet name="Consultation entreprises " sheetId="3" r:id="rId4"/>
    <sheet name="Marché Public &lt;40 000€ HT" sheetId="9" r:id="rId5"/>
    <sheet name="Marché Public - MAPA" sheetId="10" r:id="rId6"/>
    <sheet name="Marché Public - Procédure forma" sheetId="11" r:id="rId7"/>
    <sheet name="Travaux" sheetId="15" r:id="rId8"/>
    <sheet name="Financement" sheetId="16" r:id="rId9"/>
    <sheet name="Autres justificatifs" sheetId="17" r:id="rId10"/>
    <sheet name="Liste" sheetId="6"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 l="1"/>
  <c r="D6" i="3"/>
  <c r="D5" i="3"/>
  <c r="D4" i="3"/>
  <c r="D7" i="7"/>
  <c r="D6" i="7"/>
  <c r="D5" i="7"/>
  <c r="D4" i="7"/>
  <c r="D31" i="7"/>
  <c r="D27" i="7"/>
  <c r="D21" i="7"/>
  <c r="D20" i="7"/>
  <c r="D19" i="7"/>
  <c r="D15" i="7"/>
  <c r="D14" i="7"/>
  <c r="D13" i="7"/>
  <c r="D12" i="7"/>
  <c r="D31" i="3"/>
  <c r="D27" i="3"/>
  <c r="D21" i="3"/>
  <c r="D20" i="3"/>
  <c r="D19" i="3"/>
  <c r="D15" i="3"/>
  <c r="D14" i="3"/>
  <c r="D13" i="3"/>
  <c r="D12" i="3"/>
</calcChain>
</file>

<file path=xl/sharedStrings.xml><?xml version="1.0" encoding="utf-8"?>
<sst xmlns="http://schemas.openxmlformats.org/spreadsheetml/2006/main" count="559" uniqueCount="233">
  <si>
    <r>
      <t xml:space="preserve">Outil de contrôle des pièces obligatoires à conserver 
PAI Ségur de la Santé
</t>
    </r>
    <r>
      <rPr>
        <sz val="12"/>
        <color theme="1"/>
        <rFont val="Calibri"/>
        <family val="2"/>
        <scheme val="minor"/>
      </rPr>
      <t>Version 01/2023</t>
    </r>
  </si>
  <si>
    <t>Contrôle des Obligations Européennes</t>
  </si>
  <si>
    <t>LISTING DES DOCUMENTS A CONSERVER JUSQU'EN 2036</t>
  </si>
  <si>
    <t>La saisie des informations s'effectue sur les 9 feuilles (onglets bleus)</t>
  </si>
  <si>
    <r>
      <t>Les onglets sont disposés selon l'</t>
    </r>
    <r>
      <rPr>
        <b/>
        <sz val="11"/>
        <color theme="1"/>
        <rFont val="Calibri"/>
        <family val="2"/>
        <scheme val="minor"/>
      </rPr>
      <t>ordre chronologique d'un projet</t>
    </r>
  </si>
  <si>
    <t>Autorisations</t>
  </si>
  <si>
    <t>Concerne l'ensemble des autorisations nécessaires au projet (dossiers PAI déposés, autorisation d'urbanisme, autorisation bailleur..)</t>
  </si>
  <si>
    <t>Etudes - Prestations de service</t>
  </si>
  <si>
    <t>Concerne l'ensemble des prestataires de service (AMO, programmiste, architecte, études de sol, géomètre…).
En fonction du type d'établissement et du montant des prestations, un questionnaire à remplir indique l'obligation ou non de publicité et de mise en concurrence.</t>
  </si>
  <si>
    <t>Consultation des entreprises</t>
  </si>
  <si>
    <t>En fonction du type d'établissement et du montant des travaux, un questionnaire à remplir indique l'obligation ou non de publicité et de mise en concurrence.</t>
  </si>
  <si>
    <t>Marché public &lt; 40 000€ HT</t>
  </si>
  <si>
    <t>1 seule feuille à remplir en fonction du type d'établissement et du montant des travaux (feuille précédente Consultation des entreprises)</t>
  </si>
  <si>
    <t>Marché public MAPA</t>
  </si>
  <si>
    <t>Marché public - Procédure formalisée</t>
  </si>
  <si>
    <t>Travaux</t>
  </si>
  <si>
    <t>Concerne toutes les pièces du suivi de chantier</t>
  </si>
  <si>
    <t>Financement</t>
  </si>
  <si>
    <t>Concerne tous les financements de l'opération</t>
  </si>
  <si>
    <t>Autres justificatifs</t>
  </si>
  <si>
    <t>Concerne toutes les pièces jugées utiles</t>
  </si>
  <si>
    <r>
      <t xml:space="preserve">La complétude des items se fait à partir </t>
    </r>
    <r>
      <rPr>
        <b/>
        <sz val="11"/>
        <color theme="1"/>
        <rFont val="Calibri"/>
        <family val="2"/>
        <scheme val="minor"/>
      </rPr>
      <t xml:space="preserve">de menus déroulants </t>
    </r>
    <r>
      <rPr>
        <sz val="11"/>
        <color theme="1"/>
        <rFont val="Calibri"/>
        <family val="2"/>
        <scheme val="minor"/>
      </rPr>
      <t>:</t>
    </r>
  </si>
  <si>
    <t>OUI</t>
  </si>
  <si>
    <t>En fonction des réponses, passer aux items suivants</t>
  </si>
  <si>
    <t>NON</t>
  </si>
  <si>
    <t>FAIT</t>
  </si>
  <si>
    <t>Le code couleur permet de visualiser rapidement les pièces déjà conservées de celles à conserver.
Le remplissage du document est libre, chaque cellule peut-être remplie même si la précédente n'est pas indiquée.</t>
  </si>
  <si>
    <t>EN COURS</t>
  </si>
  <si>
    <t>NON FAIT</t>
  </si>
  <si>
    <t>NON CONCERNE</t>
  </si>
  <si>
    <r>
      <rPr>
        <b/>
        <sz val="11"/>
        <color rgb="FFFF0000"/>
        <rFont val="Calibri"/>
        <family val="2"/>
        <scheme val="minor"/>
      </rPr>
      <t>Obligation du logo européen</t>
    </r>
    <r>
      <rPr>
        <sz val="11"/>
        <color rgb="FFFF0000"/>
        <rFont val="Calibri"/>
        <family val="2"/>
        <scheme val="minor"/>
      </rPr>
      <t xml:space="preserve"> et la mention « Financé par l’Union Européenne – NextGenerationEU » </t>
    </r>
  </si>
  <si>
    <t>Obligation de faire apparaitre le logo européen et la mention « Financé par l’Union Européenne – NextGenerationEU » sur l’ensemble des pièces en lien avec le projet subventionné.
Le logo doit apparaitre de manière aussi visible et proéminente que les autres logos. L’emblème doit rester distinct et séparé et ne peut être modifié.</t>
  </si>
  <si>
    <t xml:space="preserve">Utiliser le logo </t>
  </si>
  <si>
    <t>Afin de vous aider dans le choix des documents pouvant faire apparaitre le logo, une indication "utiliser le logo" et le drapeau est indiqué sur la ligne correspondant au document</t>
  </si>
  <si>
    <t>G</t>
  </si>
  <si>
    <t xml:space="preserve">Certains documents seront à déposer sur le télé-service GALIS. L'icône indique ces documents. Les commentaires associés précisent les éléments constitutifs de la pièce à joindre </t>
  </si>
  <si>
    <t>Sources</t>
  </si>
  <si>
    <r>
      <rPr>
        <b/>
        <sz val="11"/>
        <color theme="1"/>
        <rFont val="Calibri"/>
        <family val="2"/>
        <scheme val="minor"/>
      </rPr>
      <t>Guide des obligations européennes transversales</t>
    </r>
    <r>
      <rPr>
        <sz val="11"/>
        <color theme="1"/>
        <rFont val="Calibri"/>
        <family val="2"/>
        <scheme val="minor"/>
      </rPr>
      <t xml:space="preserve"> - Plan d'Aide à l'Investissement médico-social et numérique</t>
    </r>
  </si>
  <si>
    <t>Direction générale de la cohésion sociale</t>
  </si>
  <si>
    <r>
      <rPr>
        <b/>
        <sz val="11"/>
        <color theme="1"/>
        <rFont val="Calibri"/>
        <family val="2"/>
        <scheme val="minor"/>
      </rPr>
      <t>Guide des procédures</t>
    </r>
    <r>
      <rPr>
        <sz val="11"/>
        <color theme="1"/>
        <rFont val="Calibri"/>
        <family val="2"/>
        <scheme val="minor"/>
      </rPr>
      <t xml:space="preserve"> - Plan d'Aide à l'Investissement du secteur médico-social - Version du 22/06/2022</t>
    </r>
  </si>
  <si>
    <t>Le droit des Marchés Publics des EHPAD</t>
  </si>
  <si>
    <t>L'instruction n° DGCS/SD5DIR/CNSA/2022/187 du 13/07/2022 complétant l'instruction du 25/04/2022 relative à la mise en œuvre du plan d'aide à l'investissement des établissmeents et services pour personnes âgées</t>
  </si>
  <si>
    <t>Remerciements</t>
  </si>
  <si>
    <t>Suite au webinaire du 20 Septembre 2022 "PAI et Obligations Européennes", il avait été proposé de constituer un groupe de travail pour élaborer cet outil. Nous remercions les participants :</t>
  </si>
  <si>
    <t>Groupe l'Olivier Bleu : Claire GIANNESINI et Maïté ARHAINX</t>
  </si>
  <si>
    <t>PUV ST Florent - CAP SOLIDAIRE : Elisa PEPE et Audrey MAINETTI</t>
  </si>
  <si>
    <t>UMCS : Mélissa SELINGUE</t>
  </si>
  <si>
    <t>AUTORISATIONS</t>
  </si>
  <si>
    <t>Avancement</t>
  </si>
  <si>
    <t>Commentaires</t>
  </si>
  <si>
    <t>DEPOT PAI IQ</t>
  </si>
  <si>
    <t>PV de consultation du conseil de vie sociale et des professionnels</t>
  </si>
  <si>
    <t>PV du CVS devra être signé et devra introduire le projet envisagé</t>
  </si>
  <si>
    <t>3 devis comparatifs</t>
  </si>
  <si>
    <t>DEPOT PAI</t>
  </si>
  <si>
    <t>Phase 1</t>
  </si>
  <si>
    <t>Courrier ARS préprogrammation SRIS</t>
  </si>
  <si>
    <t>Délibération du conseil d'administration/conseil de surveillance mentionnant le projet</t>
  </si>
  <si>
    <t>La délibération du conseil devra mentionner le projet et détail de la demande de subvention</t>
  </si>
  <si>
    <t>Note de synthèse du directeur de l'établissement (contexte et historique, enjeux, conception, financement, aspects innovants)</t>
  </si>
  <si>
    <t>Dossier APS</t>
  </si>
  <si>
    <t>PPI</t>
  </si>
  <si>
    <t>Tableau prévisionnel d'activités</t>
  </si>
  <si>
    <t xml:space="preserve">Déclaration sur l’honneur d’absence de double financement européen renseignée et signée par l’organisme gestionnaire </t>
  </si>
  <si>
    <t>Modèle sur dossier ARS</t>
  </si>
  <si>
    <t>Rapport de présentation du projet d'investissement et de ses impacts</t>
  </si>
  <si>
    <t>Phase 2</t>
  </si>
  <si>
    <t>Courrier ARS Conclusions phase 1</t>
  </si>
  <si>
    <t>Note de l'établissement</t>
  </si>
  <si>
    <t>PPI stabilisé</t>
  </si>
  <si>
    <t>Phase 3</t>
  </si>
  <si>
    <t>Courrier ARS Conclusions phase 2</t>
  </si>
  <si>
    <t>Dossier de demande d'aide à l'investissement CNSA</t>
  </si>
  <si>
    <t>1-	Si le dossier n’est pas signé par le représentant légal de l’établissement subventionné, vous devez joindre le pouvoir de ce dernier au signataire</t>
  </si>
  <si>
    <r>
      <t xml:space="preserve">2-	</t>
    </r>
    <r>
      <rPr>
        <u/>
        <sz val="11"/>
        <color theme="1"/>
        <rFont val="Calibri"/>
        <family val="2"/>
        <scheme val="minor"/>
      </rPr>
      <t>Pour les établissements publics</t>
    </r>
    <r>
      <rPr>
        <sz val="11"/>
        <color theme="1"/>
        <rFont val="Calibri"/>
        <family val="2"/>
        <scheme val="minor"/>
      </rPr>
      <t xml:space="preserve"> : délibération du conseil d’administration approuvant le projet d’investissement et le plan de financement prévisionnel détaillé</t>
    </r>
  </si>
  <si>
    <t>3-	Annexes 2, 5, 6, 7, 8 et 10 de l’arrêté du 22 octobre 2003 (PPI)</t>
  </si>
  <si>
    <t xml:space="preserve">4-	Document précisant la situation juridique des terrains et immeubles </t>
  </si>
  <si>
    <t>5-	Plan de situation, plan cadastral et plan de masse des travaux</t>
  </si>
  <si>
    <t>6-	Si financement par crédit bail : projet de contrat</t>
  </si>
  <si>
    <r>
      <t>7-</t>
    </r>
    <r>
      <rPr>
        <sz val="11"/>
        <color theme="1"/>
        <rFont val="Calibri"/>
        <family val="2"/>
        <scheme val="minor"/>
      </rPr>
      <t> Dossier technique incluant le programme technique détaillé, le cas échéant contrat de maîtrise d’œuvre signé, le cas échéant esquisse ou plans à un stade plus avancé</t>
    </r>
  </si>
  <si>
    <t>8-Copie du courrier de demande d’autorisation de création accompagnant la transmission du dossier à l’ARS si le projet d’investissement porte sur un PASA ou une UHR</t>
  </si>
  <si>
    <r>
      <t>9-</t>
    </r>
    <r>
      <rPr>
        <sz val="11"/>
        <color theme="1"/>
        <rFont val="Calibri"/>
        <family val="2"/>
        <scheme val="minor"/>
      </rPr>
      <t xml:space="preserve"> Pour les associations : copie de la publication au JO ou récépissé de déclaration en préfecture ainsi que les statuts</t>
    </r>
  </si>
  <si>
    <t>10-Pour les sociétés commerciales : extrait Kbis, inscription au registre du commerce ainsi qu’un tableau précisant sur les 3 dernières années les aides attribuées par des personnes publiques</t>
  </si>
  <si>
    <t>11-	Arrêté d’autorisation de l’établissement sollicitant la subvention</t>
  </si>
  <si>
    <t>Modèle sur dossier CNSA</t>
  </si>
  <si>
    <t>Demandes subventions Collectivité de Corse</t>
  </si>
  <si>
    <t>Validation subventions Collectivité de Corse</t>
  </si>
  <si>
    <t>Demandes autres subventions (MASSIF, CARSAT….)</t>
  </si>
  <si>
    <t>Validation autres subventions  (MASSIF, CARSAT….)</t>
  </si>
  <si>
    <t>Courrier ARS Conclusions phase 3</t>
  </si>
  <si>
    <t>AUTORISATIONS BAILLEUR</t>
  </si>
  <si>
    <t>Courrier d'autorisation du bailleur d'effectuer des travaux sur le bâtiment</t>
  </si>
  <si>
    <t xml:space="preserve">AUTORISATIONS URBANISME </t>
  </si>
  <si>
    <t>Dossier Permis de construire (cerfa, plans, dossier accessibilité, dossier sécurité...)</t>
  </si>
  <si>
    <t>Récepissé de dépôt PC</t>
  </si>
  <si>
    <t>Demande autorisation de travaux  (obligatoire si travaux ou aménagement en ERP)</t>
  </si>
  <si>
    <t>Arrêté du PC</t>
  </si>
  <si>
    <t>Attendus commission sécurité</t>
  </si>
  <si>
    <t>Attendus commission accessibilité</t>
  </si>
  <si>
    <t>ETUDES - PRESTATIONS DE SERVICES</t>
  </si>
  <si>
    <t>TYPE D'ETABLISSEMENT</t>
  </si>
  <si>
    <t>1.1</t>
  </si>
  <si>
    <r>
      <t xml:space="preserve">Tous les EHPAD de </t>
    </r>
    <r>
      <rPr>
        <b/>
        <sz val="11"/>
        <color theme="1"/>
        <rFont val="Calibri"/>
        <family val="2"/>
        <scheme val="minor"/>
      </rPr>
      <t>droit public</t>
    </r>
    <r>
      <rPr>
        <sz val="11"/>
        <color theme="1"/>
        <rFont val="Calibri"/>
        <family val="2"/>
        <scheme val="minor"/>
      </rPr>
      <t xml:space="preserve"> sont soumis au code des marchés publics</t>
    </r>
  </si>
  <si>
    <t>1.2</t>
  </si>
  <si>
    <r>
      <t xml:space="preserve">Les EHPAD de </t>
    </r>
    <r>
      <rPr>
        <b/>
        <sz val="11"/>
        <color theme="1"/>
        <rFont val="Calibri"/>
        <family val="2"/>
        <scheme val="minor"/>
      </rPr>
      <t>droit privé</t>
    </r>
    <r>
      <rPr>
        <sz val="11"/>
        <color theme="1"/>
        <rFont val="Calibri"/>
        <family val="2"/>
        <scheme val="minor"/>
      </rPr>
      <t xml:space="preserve"> le sont également dans les deux cas suivants : Seules les prestations de services liées à ces travaux, dépassant les seuils européens sont ici concernées : </t>
    </r>
    <r>
      <rPr>
        <b/>
        <sz val="11"/>
        <color theme="1"/>
        <rFont val="Calibri"/>
        <family val="2"/>
        <scheme val="minor"/>
      </rPr>
      <t>215 000€ HT</t>
    </r>
    <r>
      <rPr>
        <sz val="11"/>
        <color theme="1"/>
        <rFont val="Calibri"/>
        <family val="2"/>
        <scheme val="minor"/>
      </rPr>
      <t xml:space="preserve"> pour les prestations de service</t>
    </r>
  </si>
  <si>
    <t>1.3</t>
  </si>
  <si>
    <r>
      <t>•	 Lorsque, sur une base annuelle tenant compte de l’exercice budgétaire en cours au moment de la passation,</t>
    </r>
    <r>
      <rPr>
        <b/>
        <sz val="11"/>
        <color theme="1"/>
        <rFont val="Calibri"/>
        <family val="2"/>
        <scheme val="minor"/>
      </rPr>
      <t xml:space="preserve"> l’établissement est financé à plus de 50% par le secteur public</t>
    </r>
    <r>
      <rPr>
        <sz val="11"/>
        <color theme="1"/>
        <rFont val="Calibri"/>
        <family val="2"/>
        <scheme val="minor"/>
      </rPr>
      <t xml:space="preserve"> ; il est à noter que l’analyse de cette proportion exclut les dotations versées au titre de la tarification, les financements versés en contrepartie de prestations de services ou constitutifs d’un prix (exemple : prix de journée, forfait soin etc.) ;
</t>
    </r>
  </si>
  <si>
    <t>1.4</t>
  </si>
  <si>
    <r>
      <t xml:space="preserve">•	 Lorsque l’organisme gestionnaire passe </t>
    </r>
    <r>
      <rPr>
        <b/>
        <sz val="11"/>
        <color theme="1"/>
        <rFont val="Calibri"/>
        <family val="2"/>
        <scheme val="minor"/>
      </rPr>
      <t>un marché subventionné à plus de 50% par des financements publics</t>
    </r>
    <r>
      <rPr>
        <sz val="11"/>
        <color theme="1"/>
        <rFont val="Calibri"/>
        <family val="2"/>
        <scheme val="minor"/>
      </rPr>
      <t xml:space="preserve"> (des précisions sont fournies à l’article L 2100-2 du code de la commande publique, CCP).</t>
    </r>
  </si>
  <si>
    <t>MARCHE PUBLIC POUR EHPAD DE DROIT PUBLIC</t>
  </si>
  <si>
    <t>SEUILS ENTRAINANT UNE PUBLICITE</t>
  </si>
  <si>
    <t>MONTANT DES PRESTATIONS DE SERVICE en HT</t>
  </si>
  <si>
    <t xml:space="preserve">Prestations inférieures à 40 000€ </t>
  </si>
  <si>
    <t>Prestations entre 40 000€ et 89 999,99€</t>
  </si>
  <si>
    <t>Prestations entre 90 000€ et 214 999,99€</t>
  </si>
  <si>
    <t>Prestations au-dessus de 215 000€</t>
  </si>
  <si>
    <t>SEUILS ENTRAINANT UNE PROCEDURE FORMALISEE</t>
  </si>
  <si>
    <t>Prestations entre 40 000€ et 214 999,99€</t>
  </si>
  <si>
    <t>MARCHE PUBLIC POUR EHPAD DE DROIT PRIVE</t>
  </si>
  <si>
    <t>MARCHE PRIVE POUR EHPAD DE DROIT PRIVE</t>
  </si>
  <si>
    <t>Pas d'obligation</t>
  </si>
  <si>
    <t>PRESTATAIRES</t>
  </si>
  <si>
    <t>Procédure formalisée</t>
  </si>
  <si>
    <t>Concours d'architecture</t>
  </si>
  <si>
    <t>Contrats de mission ou acte d'engagement</t>
  </si>
  <si>
    <t>Etudes de faisabilité</t>
  </si>
  <si>
    <t>Plans</t>
  </si>
  <si>
    <t>Estimation prévisionnelle du projet</t>
  </si>
  <si>
    <t>Phase APS (Avant Projet Sommaire)</t>
  </si>
  <si>
    <t xml:space="preserve">Plans </t>
  </si>
  <si>
    <t>Phase APD (Avant Projet Détaillé)</t>
  </si>
  <si>
    <t>Notice descriptive des travaux</t>
  </si>
  <si>
    <t>Phase PRO (Conception finale et détaillée)</t>
  </si>
  <si>
    <t xml:space="preserve">cahier des charges techniques particulières (CCTP)	</t>
  </si>
  <si>
    <t>Coût prévisionnel des travaux par corps d'état</t>
  </si>
  <si>
    <t>Calendrier de l'opération</t>
  </si>
  <si>
    <t>CONSULTATION ENTREPRISES</t>
  </si>
  <si>
    <r>
      <t xml:space="preserve">Les EHPAD de </t>
    </r>
    <r>
      <rPr>
        <b/>
        <sz val="11"/>
        <color theme="1"/>
        <rFont val="Calibri"/>
        <family val="2"/>
        <scheme val="minor"/>
      </rPr>
      <t>droit privé</t>
    </r>
    <r>
      <rPr>
        <sz val="11"/>
        <color theme="1"/>
        <rFont val="Calibri"/>
        <family val="2"/>
        <scheme val="minor"/>
      </rPr>
      <t xml:space="preserve"> le sont également dans les deux cas suivants : Seules les opérations immobilières dépassant les seuils européens sont ici concernées : </t>
    </r>
    <r>
      <rPr>
        <b/>
        <sz val="11"/>
        <color theme="1"/>
        <rFont val="Calibri"/>
        <family val="2"/>
        <scheme val="minor"/>
      </rPr>
      <t>5 382 000€ HT</t>
    </r>
    <r>
      <rPr>
        <sz val="11"/>
        <color theme="1"/>
        <rFont val="Calibri"/>
        <family val="2"/>
        <scheme val="minor"/>
      </rPr>
      <t xml:space="preserve"> pour les marchés de travaux</t>
    </r>
  </si>
  <si>
    <t>MONTANT DES TRAVAUX en HT</t>
  </si>
  <si>
    <t xml:space="preserve">Travaux inférieurs à 40 000€ </t>
  </si>
  <si>
    <t>Travaux entre 40 000€ et 89 999,99€</t>
  </si>
  <si>
    <t>Travaux entre 90 000€ et 5 381 999,99€</t>
  </si>
  <si>
    <t>Travaux au-dessus de 5 382 000€</t>
  </si>
  <si>
    <t>Travaux entre 40 000€ et 5 381 999€</t>
  </si>
  <si>
    <t>MARCHE PUBLIC - PROCEDURE &lt; 40 000€ HT</t>
  </si>
  <si>
    <t>Preuve de suivi de la computation des seuils (par année glissante,par prestataire et par famille d’achat)</t>
  </si>
  <si>
    <t xml:space="preserve">Preuve de publicité le cas échéant	</t>
  </si>
  <si>
    <t>3 devis obtenus ou preuve de leur sollicitation</t>
  </si>
  <si>
    <t>Devis avec mention de la raison sociale</t>
  </si>
  <si>
    <t>Les pièces de candidatures et l’offre technique de l’attributaire</t>
  </si>
  <si>
    <t>Saisie dans Galis pour IQ</t>
  </si>
  <si>
    <t>Analyse des offres</t>
  </si>
  <si>
    <t>Par attributaire du Marché</t>
  </si>
  <si>
    <t xml:space="preserve">Attestations de régularité fiscales et sociales </t>
  </si>
  <si>
    <t>Notification de marché</t>
  </si>
  <si>
    <t xml:space="preserve">Devis signé	</t>
  </si>
  <si>
    <t>Devis avec mention de la raison sociale
Bon pour accord de l'EHPAD</t>
  </si>
  <si>
    <t xml:space="preserve">Attestation de l’attributaire justifiant qu’il n'est pas dans un cas d'interdiction de soumissionner à un marché public 	</t>
  </si>
  <si>
    <t xml:space="preserve">Attestation d’assurance pour les risques professionnels en cours de validité 	</t>
  </si>
  <si>
    <t>RIB</t>
  </si>
  <si>
    <t>Extrait K un extrait K bis, un extrait D1 ou, à défaut, un document équivalent</t>
  </si>
  <si>
    <t>La copie du ou des jugements prononcés en cas de redressement judiciaire</t>
  </si>
  <si>
    <t>MARCHE PUBLIC - PROCEDURE MAPA</t>
  </si>
  <si>
    <t>Dossier de consultation des entreprises (DCE) :</t>
  </si>
  <si>
    <t>règlement de consultation</t>
  </si>
  <si>
    <t xml:space="preserve">cahier des charges administratives particulières (CCAP)	</t>
  </si>
  <si>
    <t>acte d’engagement</t>
  </si>
  <si>
    <t xml:space="preserve">Avis de publicité adaptée en fonction des seuils	</t>
  </si>
  <si>
    <t xml:space="preserve">Rapports d’analyse des candidatures et des offres	</t>
  </si>
  <si>
    <t xml:space="preserve">Pièces de candidatures	</t>
  </si>
  <si>
    <t xml:space="preserve">Notification	</t>
  </si>
  <si>
    <t>Bon pour accord de l'EHPAD</t>
  </si>
  <si>
    <t>MARCHE PUBLIC - PROCEDURE FORMALISEE</t>
  </si>
  <si>
    <t xml:space="preserve">Avis d’appel publique à la concurrence </t>
  </si>
  <si>
    <t>Courriers de rejets des offres avec motifs</t>
  </si>
  <si>
    <t>Courrier d’attribution</t>
  </si>
  <si>
    <t>Offre technique de l’attributaire</t>
  </si>
  <si>
    <t>Avis d’attribution du marché</t>
  </si>
  <si>
    <t>TRAVAUX</t>
  </si>
  <si>
    <t>Panneau de chantier</t>
  </si>
  <si>
    <t>Déclaration d'Ouverture de Chantier</t>
  </si>
  <si>
    <t>Photos de chantier</t>
  </si>
  <si>
    <t>Maître d'œuvre</t>
  </si>
  <si>
    <t>Notes d'honoraires</t>
  </si>
  <si>
    <t>Factures acquittées avec mention "service fait" signées par le comptable public ou l'expert-comptable</t>
  </si>
  <si>
    <t>Planning des travaux signés par les entreprises</t>
  </si>
  <si>
    <t>Compte-rendus de chantier</t>
  </si>
  <si>
    <t>Bureau de contrôle</t>
  </si>
  <si>
    <t>Factures</t>
  </si>
  <si>
    <t>Rapports d'examen</t>
  </si>
  <si>
    <t>Rapports de visite</t>
  </si>
  <si>
    <t>Coordonnateur SPS</t>
  </si>
  <si>
    <t>PPSPS</t>
  </si>
  <si>
    <t>Registres journal</t>
  </si>
  <si>
    <t>Entreprises</t>
  </si>
  <si>
    <t>Ordre de service de démarrage des travaux</t>
  </si>
  <si>
    <t>Sous-traitance éventuelle</t>
  </si>
  <si>
    <t xml:space="preserve">Plans d'exécution </t>
  </si>
  <si>
    <t>Visas MOE des plans d'exécution</t>
  </si>
  <si>
    <t>Situations de travaux validées par la MOE</t>
  </si>
  <si>
    <t>Réception des travaux</t>
  </si>
  <si>
    <t>Opérations Préalables à la Réception - EXE 4 signés</t>
  </si>
  <si>
    <t>Réception des travaux - Propositions du maître d'œuvre - EXE 5 signés</t>
  </si>
  <si>
    <t>Réception des travaux - Décision de réception - EXE 6 signés</t>
  </si>
  <si>
    <t>FINANCEMENT</t>
  </si>
  <si>
    <t>CNSA / ARS</t>
  </si>
  <si>
    <t>Demande PAI</t>
  </si>
  <si>
    <t>Courrier de notification</t>
  </si>
  <si>
    <t>Convention CNSA signée</t>
  </si>
  <si>
    <t>Intégré par l'ARS dans GALIS</t>
  </si>
  <si>
    <t>Attestation d'engagement de l'établissement à ne pas solliciter le remboursement de la TVA pour les ESMS éligibles au remboursement de la TVA</t>
  </si>
  <si>
    <t>Versement des crédits de paiement -1</t>
  </si>
  <si>
    <t>Versement des crédits de paiement -2</t>
  </si>
  <si>
    <t>Versement des crédits de paiement -3</t>
  </si>
  <si>
    <t>Collectivité de Corse</t>
  </si>
  <si>
    <t>Versement des subventions</t>
  </si>
  <si>
    <t>Autres subventions</t>
  </si>
  <si>
    <t>Prêt bancaires</t>
  </si>
  <si>
    <t>Offre de prêt</t>
  </si>
  <si>
    <t>Bailleur</t>
  </si>
  <si>
    <t>Convention / augmentation redevance</t>
  </si>
  <si>
    <t>AUTRES JUSTIFICATIFS</t>
  </si>
  <si>
    <t>Communication</t>
  </si>
  <si>
    <t>Communication interne du projet avant travaux</t>
  </si>
  <si>
    <t>Communication externe du projet avant travaux</t>
  </si>
  <si>
    <t>Communication interne du projet après travaux</t>
  </si>
  <si>
    <t>Communication externe du projet après travaux</t>
  </si>
  <si>
    <t>Enquête de satisfaction / CVS</t>
  </si>
  <si>
    <t>Utiliser le logo 
Saisie dans Galis pour IQ
Précise le niveau de satisfaction lié à l'opération concernée par la subvention</t>
  </si>
  <si>
    <t xml:space="preserve">Photos équipements </t>
  </si>
  <si>
    <t>Photos travaux</t>
  </si>
  <si>
    <t>Photo panneau de chantier le cas échéant</t>
  </si>
  <si>
    <t>Arrêté d'habilitation de l'EHPAD à l'aide sociale pour 50% ou plus de ses capacités d'hébergement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</si>
</sst>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
      <b/>
      <sz val="14"/>
      <color theme="1"/>
      <name val="Calibri"/>
      <family val="2"/>
      <scheme val="minor"/>
    </font>
    <font>
      <u/>
      <sz val="11"/>
      <color theme="1"/>
      <name val="Calibri"/>
      <family val="2"/>
      <scheme val="minor"/>
    </font>
    <font>
      <b/>
      <sz val="18"/>
      <color theme="1"/>
      <name val="Calibri"/>
      <family val="2"/>
      <scheme val="minor"/>
    </font>
    <font>
      <b/>
      <sz val="18"/>
      <color theme="3"/>
      <name val="Britannic Bold"/>
      <family val="2"/>
    </font>
    <font>
      <sz val="11"/>
      <color rgb="FFFFFFFF"/>
      <name val="Calibri"/>
      <family val="2"/>
      <scheme val="minor"/>
    </font>
    <font>
      <sz val="11"/>
      <color rgb="FFFF0000"/>
      <name val="Calibri"/>
      <family val="2"/>
      <scheme val="minor"/>
    </font>
    <font>
      <sz val="11"/>
      <name val="Calibri"/>
      <family val="2"/>
      <scheme val="minor"/>
    </font>
    <font>
      <sz val="10"/>
      <color theme="1"/>
      <name val="Arial"/>
      <family val="2"/>
    </font>
    <font>
      <b/>
      <u/>
      <sz val="11"/>
      <color theme="1"/>
      <name val="Calibri"/>
      <family val="2"/>
      <scheme val="minor"/>
    </font>
    <font>
      <b/>
      <sz val="14"/>
      <name val="Calibri"/>
      <family val="2"/>
      <scheme val="minor"/>
    </font>
    <font>
      <b/>
      <sz val="11"/>
      <color rgb="FFFF0000"/>
      <name val="Calibri"/>
      <family val="2"/>
      <scheme val="minor"/>
    </font>
  </fonts>
  <fills count="6">
    <fill>
      <patternFill patternType="none"/>
    </fill>
    <fill>
      <patternFill patternType="gray125"/>
    </fill>
    <fill>
      <patternFill patternType="solid">
        <fgColor rgb="FFDFEFF0"/>
        <bgColor indexed="64"/>
      </patternFill>
    </fill>
    <fill>
      <patternFill patternType="solid">
        <fgColor rgb="FF2E96A7"/>
        <bgColor indexed="64"/>
      </patternFill>
    </fill>
    <fill>
      <patternFill patternType="solid">
        <fgColor rgb="FF7ECDD7"/>
        <bgColor indexed="64"/>
      </patternFill>
    </fill>
    <fill>
      <patternFill patternType="solid">
        <fgColor rgb="FF009999"/>
        <bgColor indexed="64"/>
      </patternFill>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9">
    <xf numFmtId="0" fontId="0" fillId="0" borderId="0" xfId="0"/>
    <xf numFmtId="0" fontId="0" fillId="0" borderId="1" xfId="0" applyBorder="1"/>
    <xf numFmtId="0" fontId="0" fillId="0" borderId="0" xfId="0" applyAlignment="1">
      <alignment horizontal="left" vertical="center" wrapText="1"/>
    </xf>
    <xf numFmtId="0" fontId="2" fillId="0" borderId="0" xfId="0" applyFont="1" applyAlignment="1">
      <alignment horizontal="right" vertical="center" wrapText="1"/>
    </xf>
    <xf numFmtId="0" fontId="3" fillId="0" borderId="1" xfId="0" applyFont="1" applyBorder="1" applyAlignment="1">
      <alignment horizontal="left" vertical="center" wrapText="1"/>
    </xf>
    <xf numFmtId="0" fontId="4" fillId="0" borderId="0" xfId="0" applyFont="1" applyAlignment="1">
      <alignment horizontal="left" vertical="center" wrapText="1"/>
    </xf>
    <xf numFmtId="0" fontId="0" fillId="0" borderId="0" xfId="0"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5" fillId="0" borderId="0" xfId="0" applyFont="1" applyAlignment="1">
      <alignment horizontal="center" vertical="center"/>
    </xf>
    <xf numFmtId="0" fontId="0" fillId="0" borderId="0" xfId="0" applyAlignment="1">
      <alignment vertical="center"/>
    </xf>
    <xf numFmtId="0" fontId="4" fillId="0" borderId="1" xfId="0" applyFont="1" applyBorder="1"/>
    <xf numFmtId="0" fontId="0" fillId="0" borderId="5" xfId="0" applyBorder="1"/>
    <xf numFmtId="0" fontId="3" fillId="0" borderId="0" xfId="0" applyFont="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vertical="center"/>
    </xf>
    <xf numFmtId="0" fontId="5" fillId="0" borderId="0" xfId="0" applyFont="1" applyAlignment="1">
      <alignment horizontal="center"/>
    </xf>
    <xf numFmtId="0" fontId="6" fillId="0" borderId="0" xfId="0" applyFont="1" applyAlignment="1">
      <alignment horizontal="center" vertical="center"/>
    </xf>
    <xf numFmtId="0" fontId="0" fillId="0" borderId="0" xfId="0" applyAlignment="1">
      <alignment vertical="center" wrapText="1"/>
    </xf>
    <xf numFmtId="0" fontId="6" fillId="0" borderId="1" xfId="0" applyFont="1" applyBorder="1" applyAlignment="1">
      <alignment horizontal="center" vertical="center"/>
    </xf>
    <xf numFmtId="0" fontId="7" fillId="0" borderId="0" xfId="0" applyFont="1" applyAlignment="1">
      <alignment vertical="center" wrapText="1"/>
    </xf>
    <xf numFmtId="0" fontId="0" fillId="0" borderId="3" xfId="0" applyBorder="1"/>
    <xf numFmtId="0" fontId="0" fillId="0" borderId="0" xfId="0" applyAlignment="1">
      <alignment horizontal="center"/>
    </xf>
    <xf numFmtId="0" fontId="4" fillId="0" borderId="1" xfId="0" applyFont="1" applyBorder="1" applyAlignment="1">
      <alignment horizontal="lef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4" fillId="0" borderId="0" xfId="0" applyFont="1"/>
    <xf numFmtId="0" fontId="0" fillId="0" borderId="1" xfId="0" applyBorder="1" applyAlignment="1">
      <alignment vertical="center"/>
    </xf>
    <xf numFmtId="0" fontId="6" fillId="0" borderId="0" xfId="0" applyFont="1" applyAlignment="1">
      <alignment vertical="center"/>
    </xf>
    <xf numFmtId="0" fontId="0" fillId="0" borderId="5" xfId="0" applyBorder="1" applyAlignment="1">
      <alignment horizontal="left"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0" fillId="0" borderId="1" xfId="0" applyBorder="1" applyAlignment="1">
      <alignment horizontal="center"/>
    </xf>
    <xf numFmtId="0" fontId="5" fillId="0" borderId="1" xfId="0" applyFont="1" applyBorder="1" applyAlignment="1">
      <alignment horizontal="center"/>
    </xf>
    <xf numFmtId="0" fontId="0" fillId="0" borderId="1" xfId="0" applyBorder="1" applyAlignment="1">
      <alignment horizontal="left" vertical="center"/>
    </xf>
    <xf numFmtId="0" fontId="6" fillId="4" borderId="1" xfId="0" applyFont="1" applyFill="1" applyBorder="1" applyAlignment="1">
      <alignment horizontal="center" vertical="center"/>
    </xf>
    <xf numFmtId="0" fontId="0" fillId="4" borderId="1" xfId="0" applyFill="1" applyBorder="1"/>
    <xf numFmtId="0" fontId="6" fillId="2" borderId="1" xfId="0" applyFont="1" applyFill="1" applyBorder="1" applyAlignment="1">
      <alignment horizontal="center" vertical="center"/>
    </xf>
    <xf numFmtId="0" fontId="0" fillId="2" borderId="1" xfId="0" applyFill="1" applyBorder="1"/>
    <xf numFmtId="0" fontId="5"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0" xfId="0" applyFont="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vertical="center"/>
    </xf>
    <xf numFmtId="0" fontId="7" fillId="0" borderId="0" xfId="0" applyFont="1"/>
    <xf numFmtId="0" fontId="2" fillId="0" borderId="0" xfId="0" applyFont="1"/>
    <xf numFmtId="0" fontId="1" fillId="0" borderId="0" xfId="0" applyFont="1"/>
    <xf numFmtId="0" fontId="0" fillId="0" borderId="0" xfId="0" applyAlignment="1">
      <alignment wrapText="1"/>
    </xf>
    <xf numFmtId="0" fontId="0" fillId="0" borderId="0" xfId="0" applyAlignment="1">
      <alignment horizontal="left" wrapText="1"/>
    </xf>
    <xf numFmtId="0" fontId="0" fillId="2" borderId="6" xfId="0" applyFill="1" applyBorder="1" applyAlignment="1">
      <alignment horizontal="center" vertical="center"/>
    </xf>
    <xf numFmtId="0" fontId="0" fillId="4" borderId="6" xfId="0" applyFill="1" applyBorder="1" applyAlignment="1">
      <alignment horizontal="center" vertical="center"/>
    </xf>
    <xf numFmtId="0" fontId="0" fillId="0" borderId="3" xfId="0" applyBorder="1" applyAlignment="1">
      <alignment horizontal="center"/>
    </xf>
    <xf numFmtId="0" fontId="0" fillId="0" borderId="3" xfId="0" applyBorder="1" applyAlignment="1">
      <alignment horizontal="center" vertical="center"/>
    </xf>
    <xf numFmtId="0" fontId="0" fillId="0" borderId="6" xfId="0" applyBorder="1" applyAlignment="1">
      <alignment wrapText="1"/>
    </xf>
    <xf numFmtId="0" fontId="0" fillId="0" borderId="6" xfId="0" applyBorder="1" applyAlignment="1">
      <alignment horizontal="left" wrapText="1"/>
    </xf>
    <xf numFmtId="0" fontId="0" fillId="0" borderId="6" xfId="0" applyBorder="1" applyAlignment="1">
      <alignment horizontal="center" vertical="center"/>
    </xf>
    <xf numFmtId="0" fontId="9" fillId="0" borderId="0" xfId="0" applyFont="1" applyAlignment="1">
      <alignment horizontal="center" vertical="center"/>
    </xf>
    <xf numFmtId="0" fontId="0" fillId="0" borderId="10" xfId="0" applyBorder="1" applyAlignment="1">
      <alignment vertical="center"/>
    </xf>
    <xf numFmtId="0" fontId="0" fillId="0" borderId="10" xfId="0" applyBorder="1" applyAlignment="1">
      <alignment wrapText="1"/>
    </xf>
    <xf numFmtId="0" fontId="9" fillId="0" borderId="10" xfId="0" applyFont="1" applyBorder="1" applyAlignment="1">
      <alignment horizontal="center" vertical="center"/>
    </xf>
    <xf numFmtId="0" fontId="10" fillId="3" borderId="6" xfId="0" applyFont="1" applyFill="1" applyBorder="1" applyAlignment="1">
      <alignment horizontal="center" vertical="center"/>
    </xf>
    <xf numFmtId="0" fontId="11" fillId="0" borderId="0" xfId="0" applyFont="1"/>
    <xf numFmtId="0" fontId="11" fillId="0" borderId="0" xfId="0" applyFont="1" applyAlignment="1">
      <alignment vertical="center"/>
    </xf>
    <xf numFmtId="0" fontId="12" fillId="0" borderId="0" xfId="0" applyFont="1" applyAlignment="1">
      <alignment horizontal="left" vertical="center" wrapText="1"/>
    </xf>
    <xf numFmtId="0" fontId="12" fillId="0" borderId="0" xfId="0" applyFont="1" applyAlignment="1">
      <alignment vertical="center" wrapText="1"/>
    </xf>
    <xf numFmtId="0" fontId="3" fillId="0" borderId="3" xfId="0" applyFont="1" applyBorder="1" applyAlignment="1">
      <alignment horizontal="left" vertical="center" wrapText="1"/>
    </xf>
    <xf numFmtId="0" fontId="1" fillId="2" borderId="3" xfId="0" applyFont="1" applyFill="1" applyBorder="1" applyAlignment="1">
      <alignment vertical="center" wrapText="1"/>
    </xf>
    <xf numFmtId="0" fontId="1" fillId="4" borderId="3" xfId="0" applyFont="1" applyFill="1" applyBorder="1" applyAlignment="1">
      <alignment vertical="center" wrapText="1"/>
    </xf>
    <xf numFmtId="0" fontId="13" fillId="0" borderId="0" xfId="0" applyFont="1" applyAlignment="1">
      <alignment horizontal="justify" vertical="center"/>
    </xf>
    <xf numFmtId="0" fontId="14" fillId="0" borderId="0" xfId="0" applyFont="1" applyAlignment="1">
      <alignment horizontal="left" vertical="center" wrapText="1"/>
    </xf>
    <xf numFmtId="0" fontId="0" fillId="0" borderId="0" xfId="0" applyAlignment="1">
      <alignment horizontal="justify" vertical="center"/>
    </xf>
    <xf numFmtId="0" fontId="0" fillId="0" borderId="0" xfId="0" applyAlignment="1">
      <alignment horizontal="justify" vertical="center" wrapText="1"/>
    </xf>
    <xf numFmtId="0" fontId="0" fillId="0" borderId="6" xfId="0" applyBorder="1" applyAlignment="1">
      <alignment vertical="center"/>
    </xf>
    <xf numFmtId="0" fontId="0" fillId="0" borderId="0" xfId="0" applyAlignment="1">
      <alignment horizontal="left" vertical="top" wrapText="1"/>
    </xf>
    <xf numFmtId="0" fontId="0" fillId="0" borderId="0" xfId="0" applyAlignment="1">
      <alignment horizontal="left"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xf>
    <xf numFmtId="0" fontId="0" fillId="0" borderId="0" xfId="0" applyAlignment="1">
      <alignment horizontal="center"/>
    </xf>
    <xf numFmtId="0" fontId="15" fillId="0" borderId="0" xfId="0" applyFont="1" applyAlignment="1">
      <alignment horizontal="center"/>
    </xf>
    <xf numFmtId="0" fontId="0" fillId="0" borderId="7" xfId="0" applyBorder="1" applyAlignment="1">
      <alignment horizontal="left" vertical="center"/>
    </xf>
    <xf numFmtId="0" fontId="0" fillId="0" borderId="9" xfId="0"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cellXfs>
  <cellStyles count="1">
    <cellStyle name="Normal" xfId="0" builtinId="0"/>
  </cellStyles>
  <dxfs count="129">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
      <fill>
        <patternFill>
          <bgColor theme="7" tint="0.59996337778862885"/>
        </patternFill>
      </fill>
    </dxf>
    <dxf>
      <fill>
        <patternFill>
          <bgColor theme="5" tint="0.39994506668294322"/>
        </patternFill>
      </fill>
    </dxf>
    <dxf>
      <fill>
        <patternFill>
          <bgColor theme="9" tint="0.59996337778862885"/>
        </patternFill>
      </fill>
    </dxf>
  </dxfs>
  <tableStyles count="0" defaultTableStyle="TableStyleMedium2" defaultPivotStyle="PivotStyleLight16"/>
  <colors>
    <mruColors>
      <color rgb="FF009999"/>
      <color rgb="FF7ECDD7"/>
      <color rgb="FFDFEFF0"/>
      <color rgb="FF2E96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1228725</xdr:colOff>
      <xdr:row>32</xdr:row>
      <xdr:rowOff>66675</xdr:rowOff>
    </xdr:from>
    <xdr:to>
      <xdr:col>0</xdr:col>
      <xdr:colOff>1847850</xdr:colOff>
      <xdr:row>32</xdr:row>
      <xdr:rowOff>438150</xdr:rowOff>
    </xdr:to>
    <xdr:pic>
      <xdr:nvPicPr>
        <xdr:cNvPr id="2" name="Image 1">
          <a:extLst>
            <a:ext uri="{FF2B5EF4-FFF2-40B4-BE49-F238E27FC236}">
              <a16:creationId xmlns:a16="http://schemas.microsoft.com/office/drawing/2014/main" id="{9B75B727-44A0-44DD-978D-C81B4B8061D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1228725" y="7924800"/>
          <a:ext cx="619125" cy="371475"/>
        </a:xfrm>
        <a:prstGeom prst="rect">
          <a:avLst/>
        </a:prstGeom>
      </xdr:spPr>
    </xdr:pic>
    <xdr:clientData/>
  </xdr:twoCellAnchor>
  <xdr:twoCellAnchor editAs="oneCell">
    <xdr:from>
      <xdr:col>0</xdr:col>
      <xdr:colOff>152400</xdr:colOff>
      <xdr:row>0</xdr:row>
      <xdr:rowOff>0</xdr:rowOff>
    </xdr:from>
    <xdr:to>
      <xdr:col>0</xdr:col>
      <xdr:colOff>1314450</xdr:colOff>
      <xdr:row>0</xdr:row>
      <xdr:rowOff>1114425</xdr:rowOff>
    </xdr:to>
    <xdr:pic>
      <xdr:nvPicPr>
        <xdr:cNvPr id="3" name="Image 2">
          <a:extLst>
            <a:ext uri="{FF2B5EF4-FFF2-40B4-BE49-F238E27FC236}">
              <a16:creationId xmlns:a16="http://schemas.microsoft.com/office/drawing/2014/main" id="{F8BF3229-0F34-AB50-03B3-F3FB88C54CAE}"/>
            </a:ext>
            <a:ext uri="{147F2762-F138-4A5C-976F-8EAC2B608ADB}">
              <a16:predDERef xmlns:a16="http://schemas.microsoft.com/office/drawing/2014/main" pred="{9B75B727-44A0-44DD-978D-C81B4B8061DD}"/>
            </a:ext>
          </a:extLst>
        </xdr:cNvPr>
        <xdr:cNvPicPr>
          <a:picLocks noChangeAspect="1"/>
        </xdr:cNvPicPr>
      </xdr:nvPicPr>
      <xdr:blipFill>
        <a:blip xmlns:r="http://schemas.openxmlformats.org/officeDocument/2006/relationships" r:embed="rId2"/>
        <a:stretch>
          <a:fillRect/>
        </a:stretch>
      </xdr:blipFill>
      <xdr:spPr>
        <a:xfrm>
          <a:off x="152400" y="0"/>
          <a:ext cx="1162050" cy="1114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1031212</xdr:colOff>
      <xdr:row>12</xdr:row>
      <xdr:rowOff>13525</xdr:rowOff>
    </xdr:from>
    <xdr:to>
      <xdr:col>5</xdr:col>
      <xdr:colOff>1400907</xdr:colOff>
      <xdr:row>12</xdr:row>
      <xdr:rowOff>239736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519892" y="5271325"/>
          <a:ext cx="369695" cy="226211"/>
        </a:xfrm>
        <a:prstGeom prst="rect">
          <a:avLst/>
        </a:prstGeom>
      </xdr:spPr>
    </xdr:pic>
    <xdr:clientData/>
  </xdr:twoCellAnchor>
  <xdr:twoCellAnchor editAs="oneCell">
    <xdr:from>
      <xdr:col>5</xdr:col>
      <xdr:colOff>1025350</xdr:colOff>
      <xdr:row>13</xdr:row>
      <xdr:rowOff>19386</xdr:rowOff>
    </xdr:from>
    <xdr:to>
      <xdr:col>5</xdr:col>
      <xdr:colOff>1395045</xdr:colOff>
      <xdr:row>14</xdr:row>
      <xdr:rowOff>668</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514030" y="5528646"/>
          <a:ext cx="369695" cy="226211"/>
        </a:xfrm>
        <a:prstGeom prst="rect">
          <a:avLst/>
        </a:prstGeom>
      </xdr:spPr>
    </xdr:pic>
    <xdr:clientData/>
  </xdr:twoCellAnchor>
  <xdr:twoCellAnchor editAs="oneCell">
    <xdr:from>
      <xdr:col>5</xdr:col>
      <xdr:colOff>1025350</xdr:colOff>
      <xdr:row>14</xdr:row>
      <xdr:rowOff>7663</xdr:rowOff>
    </xdr:from>
    <xdr:to>
      <xdr:col>5</xdr:col>
      <xdr:colOff>1395045</xdr:colOff>
      <xdr:row>14</xdr:row>
      <xdr:rowOff>233874</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514030" y="5768383"/>
          <a:ext cx="369695" cy="226211"/>
        </a:xfrm>
        <a:prstGeom prst="rect">
          <a:avLst/>
        </a:prstGeom>
      </xdr:spPr>
    </xdr:pic>
    <xdr:clientData/>
  </xdr:twoCellAnchor>
  <xdr:twoCellAnchor editAs="oneCell">
    <xdr:from>
      <xdr:col>5</xdr:col>
      <xdr:colOff>1022420</xdr:colOff>
      <xdr:row>19</xdr:row>
      <xdr:rowOff>5465</xdr:rowOff>
    </xdr:from>
    <xdr:to>
      <xdr:col>5</xdr:col>
      <xdr:colOff>1392115</xdr:colOff>
      <xdr:row>19</xdr:row>
      <xdr:rowOff>231676</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511100" y="7229225"/>
          <a:ext cx="369695" cy="226211"/>
        </a:xfrm>
        <a:prstGeom prst="rect">
          <a:avLst/>
        </a:prstGeom>
      </xdr:spPr>
    </xdr:pic>
    <xdr:clientData/>
  </xdr:twoCellAnchor>
  <xdr:twoCellAnchor editAs="oneCell">
    <xdr:from>
      <xdr:col>5</xdr:col>
      <xdr:colOff>1031945</xdr:colOff>
      <xdr:row>20</xdr:row>
      <xdr:rowOff>5465</xdr:rowOff>
    </xdr:from>
    <xdr:to>
      <xdr:col>5</xdr:col>
      <xdr:colOff>1401640</xdr:colOff>
      <xdr:row>20</xdr:row>
      <xdr:rowOff>231676</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520625" y="7480685"/>
          <a:ext cx="369695" cy="226211"/>
        </a:xfrm>
        <a:prstGeom prst="rect">
          <a:avLst/>
        </a:prstGeom>
      </xdr:spPr>
    </xdr:pic>
    <xdr:clientData/>
  </xdr:twoCellAnchor>
  <xdr:twoCellAnchor editAs="oneCell">
    <xdr:from>
      <xdr:col>5</xdr:col>
      <xdr:colOff>1027863</xdr:colOff>
      <xdr:row>26</xdr:row>
      <xdr:rowOff>24516</xdr:rowOff>
    </xdr:from>
    <xdr:to>
      <xdr:col>5</xdr:col>
      <xdr:colOff>1397558</xdr:colOff>
      <xdr:row>27</xdr:row>
      <xdr:rowOff>354</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516543" y="10090536"/>
          <a:ext cx="369695" cy="227300"/>
        </a:xfrm>
        <a:prstGeom prst="rect">
          <a:avLst/>
        </a:prstGeom>
      </xdr:spPr>
    </xdr:pic>
    <xdr:clientData/>
  </xdr:twoCellAnchor>
  <xdr:twoCellAnchor editAs="oneCell">
    <xdr:from>
      <xdr:col>5</xdr:col>
      <xdr:colOff>1038748</xdr:colOff>
      <xdr:row>30</xdr:row>
      <xdr:rowOff>13630</xdr:rowOff>
    </xdr:from>
    <xdr:to>
      <xdr:col>5</xdr:col>
      <xdr:colOff>1408443</xdr:colOff>
      <xdr:row>30</xdr:row>
      <xdr:rowOff>239841</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527428" y="11664610"/>
          <a:ext cx="369695" cy="2262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1031212</xdr:colOff>
      <xdr:row>12</xdr:row>
      <xdr:rowOff>13525</xdr:rowOff>
    </xdr:from>
    <xdr:to>
      <xdr:col>5</xdr:col>
      <xdr:colOff>1400907</xdr:colOff>
      <xdr:row>12</xdr:row>
      <xdr:rowOff>239736</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518720" y="5406140"/>
          <a:ext cx="369695" cy="226211"/>
        </a:xfrm>
        <a:prstGeom prst="rect">
          <a:avLst/>
        </a:prstGeom>
      </xdr:spPr>
    </xdr:pic>
    <xdr:clientData/>
  </xdr:twoCellAnchor>
  <xdr:twoCellAnchor editAs="oneCell">
    <xdr:from>
      <xdr:col>5</xdr:col>
      <xdr:colOff>1025350</xdr:colOff>
      <xdr:row>13</xdr:row>
      <xdr:rowOff>19386</xdr:rowOff>
    </xdr:from>
    <xdr:to>
      <xdr:col>5</xdr:col>
      <xdr:colOff>1395045</xdr:colOff>
      <xdr:row>14</xdr:row>
      <xdr:rowOff>667</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512858" y="5664048"/>
          <a:ext cx="369695" cy="226211"/>
        </a:xfrm>
        <a:prstGeom prst="rect">
          <a:avLst/>
        </a:prstGeom>
      </xdr:spPr>
    </xdr:pic>
    <xdr:clientData/>
  </xdr:twoCellAnchor>
  <xdr:twoCellAnchor editAs="oneCell">
    <xdr:from>
      <xdr:col>5</xdr:col>
      <xdr:colOff>1025350</xdr:colOff>
      <xdr:row>14</xdr:row>
      <xdr:rowOff>7663</xdr:rowOff>
    </xdr:from>
    <xdr:to>
      <xdr:col>5</xdr:col>
      <xdr:colOff>1395045</xdr:colOff>
      <xdr:row>14</xdr:row>
      <xdr:rowOff>233874</xdr:rowOff>
    </xdr:to>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512858" y="5904371"/>
          <a:ext cx="369695" cy="226211"/>
        </a:xfrm>
        <a:prstGeom prst="rect">
          <a:avLst/>
        </a:prstGeom>
      </xdr:spPr>
    </xdr:pic>
    <xdr:clientData/>
  </xdr:twoCellAnchor>
  <xdr:twoCellAnchor editAs="oneCell">
    <xdr:from>
      <xdr:col>5</xdr:col>
      <xdr:colOff>1022420</xdr:colOff>
      <xdr:row>19</xdr:row>
      <xdr:rowOff>5465</xdr:rowOff>
    </xdr:from>
    <xdr:to>
      <xdr:col>5</xdr:col>
      <xdr:colOff>1392115</xdr:colOff>
      <xdr:row>19</xdr:row>
      <xdr:rowOff>231676</xdr:rowOff>
    </xdr:to>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509195" y="7701665"/>
          <a:ext cx="369695" cy="226211"/>
        </a:xfrm>
        <a:prstGeom prst="rect">
          <a:avLst/>
        </a:prstGeom>
      </xdr:spPr>
    </xdr:pic>
    <xdr:clientData/>
  </xdr:twoCellAnchor>
  <xdr:twoCellAnchor editAs="oneCell">
    <xdr:from>
      <xdr:col>5</xdr:col>
      <xdr:colOff>1031945</xdr:colOff>
      <xdr:row>20</xdr:row>
      <xdr:rowOff>5465</xdr:rowOff>
    </xdr:from>
    <xdr:to>
      <xdr:col>5</xdr:col>
      <xdr:colOff>1401640</xdr:colOff>
      <xdr:row>20</xdr:row>
      <xdr:rowOff>231676</xdr:rowOff>
    </xdr:to>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518720" y="7949315"/>
          <a:ext cx="369695" cy="226211"/>
        </a:xfrm>
        <a:prstGeom prst="rect">
          <a:avLst/>
        </a:prstGeom>
      </xdr:spPr>
    </xdr:pic>
    <xdr:clientData/>
  </xdr:twoCellAnchor>
  <xdr:twoCellAnchor editAs="oneCell">
    <xdr:from>
      <xdr:col>5</xdr:col>
      <xdr:colOff>1027863</xdr:colOff>
      <xdr:row>26</xdr:row>
      <xdr:rowOff>24516</xdr:rowOff>
    </xdr:from>
    <xdr:to>
      <xdr:col>5</xdr:col>
      <xdr:colOff>1397558</xdr:colOff>
      <xdr:row>27</xdr:row>
      <xdr:rowOff>356</xdr:rowOff>
    </xdr:to>
    <xdr:pic>
      <xdr:nvPicPr>
        <xdr:cNvPr id="11" name="Image 10">
          <a:extLst>
            <a:ext uri="{FF2B5EF4-FFF2-40B4-BE49-F238E27FC236}">
              <a16:creationId xmlns:a16="http://schemas.microsoft.com/office/drawing/2014/main" id="{00000000-0008-0000-0300-00000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518720" y="10834030"/>
          <a:ext cx="369695" cy="226211"/>
        </a:xfrm>
        <a:prstGeom prst="rect">
          <a:avLst/>
        </a:prstGeom>
      </xdr:spPr>
    </xdr:pic>
    <xdr:clientData/>
  </xdr:twoCellAnchor>
  <xdr:twoCellAnchor editAs="oneCell">
    <xdr:from>
      <xdr:col>5</xdr:col>
      <xdr:colOff>1038748</xdr:colOff>
      <xdr:row>30</xdr:row>
      <xdr:rowOff>13630</xdr:rowOff>
    </xdr:from>
    <xdr:to>
      <xdr:col>5</xdr:col>
      <xdr:colOff>1408443</xdr:colOff>
      <xdr:row>30</xdr:row>
      <xdr:rowOff>239841</xdr:rowOff>
    </xdr:to>
    <xdr:pic>
      <xdr:nvPicPr>
        <xdr:cNvPr id="12" name="Image 11">
          <a:extLst>
            <a:ext uri="{FF2B5EF4-FFF2-40B4-BE49-F238E27FC236}">
              <a16:creationId xmlns:a16="http://schemas.microsoft.com/office/drawing/2014/main" id="{00000000-0008-0000-0300-00000C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529605" y="12651944"/>
          <a:ext cx="369695" cy="2262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1027862</xdr:colOff>
      <xdr:row>4</xdr:row>
      <xdr:rowOff>13630</xdr:rowOff>
    </xdr:from>
    <xdr:to>
      <xdr:col>3</xdr:col>
      <xdr:colOff>1397557</xdr:colOff>
      <xdr:row>4</xdr:row>
      <xdr:rowOff>239841</xdr:rowOff>
    </xdr:to>
    <xdr:pic>
      <xdr:nvPicPr>
        <xdr:cNvPr id="9" name="Image 8">
          <a:extLst>
            <a:ext uri="{FF2B5EF4-FFF2-40B4-BE49-F238E27FC236}">
              <a16:creationId xmlns:a16="http://schemas.microsoft.com/office/drawing/2014/main" id="{00000000-0008-0000-04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516542" y="12982870"/>
          <a:ext cx="369695" cy="226211"/>
        </a:xfrm>
        <a:prstGeom prst="rect">
          <a:avLst/>
        </a:prstGeom>
      </xdr:spPr>
    </xdr:pic>
    <xdr:clientData/>
  </xdr:twoCellAnchor>
  <xdr:twoCellAnchor editAs="oneCell">
    <xdr:from>
      <xdr:col>3</xdr:col>
      <xdr:colOff>1027862</xdr:colOff>
      <xdr:row>11</xdr:row>
      <xdr:rowOff>13630</xdr:rowOff>
    </xdr:from>
    <xdr:to>
      <xdr:col>3</xdr:col>
      <xdr:colOff>1397557</xdr:colOff>
      <xdr:row>11</xdr:row>
      <xdr:rowOff>239841</xdr:rowOff>
    </xdr:to>
    <xdr:pic>
      <xdr:nvPicPr>
        <xdr:cNvPr id="10" name="Image 9">
          <a:extLst>
            <a:ext uri="{FF2B5EF4-FFF2-40B4-BE49-F238E27FC236}">
              <a16:creationId xmlns:a16="http://schemas.microsoft.com/office/drawing/2014/main" id="{00000000-0008-0000-0400-00000A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516542" y="14743090"/>
          <a:ext cx="369695" cy="2262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993028</xdr:colOff>
      <xdr:row>9</xdr:row>
      <xdr:rowOff>36490</xdr:rowOff>
    </xdr:from>
    <xdr:to>
      <xdr:col>3</xdr:col>
      <xdr:colOff>1362723</xdr:colOff>
      <xdr:row>10</xdr:row>
      <xdr:rowOff>12329</xdr:rowOff>
    </xdr:to>
    <xdr:pic>
      <xdr:nvPicPr>
        <xdr:cNvPr id="11" name="Image 10">
          <a:extLst>
            <a:ext uri="{FF2B5EF4-FFF2-40B4-BE49-F238E27FC236}">
              <a16:creationId xmlns:a16="http://schemas.microsoft.com/office/drawing/2014/main" id="{00000000-0008-0000-0500-00000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483885" y="18770804"/>
          <a:ext cx="369695" cy="226211"/>
        </a:xfrm>
        <a:prstGeom prst="rect">
          <a:avLst/>
        </a:prstGeom>
      </xdr:spPr>
    </xdr:pic>
    <xdr:clientData/>
  </xdr:twoCellAnchor>
  <xdr:oneCellAnchor>
    <xdr:from>
      <xdr:col>3</xdr:col>
      <xdr:colOff>1003914</xdr:colOff>
      <xdr:row>15</xdr:row>
      <xdr:rowOff>25604</xdr:rowOff>
    </xdr:from>
    <xdr:ext cx="369695" cy="226211"/>
    <xdr:pic>
      <xdr:nvPicPr>
        <xdr:cNvPr id="2" name="Image 1">
          <a:extLst>
            <a:ext uri="{FF2B5EF4-FFF2-40B4-BE49-F238E27FC236}">
              <a16:creationId xmlns:a16="http://schemas.microsoft.com/office/drawing/2014/main" id="{0F006EE1-CFDA-4987-860F-D0788467B99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7818371" y="4031547"/>
          <a:ext cx="369695" cy="22621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3</xdr:col>
      <xdr:colOff>885825</xdr:colOff>
      <xdr:row>8</xdr:row>
      <xdr:rowOff>219075</xdr:rowOff>
    </xdr:from>
    <xdr:to>
      <xdr:col>3</xdr:col>
      <xdr:colOff>1362075</xdr:colOff>
      <xdr:row>10</xdr:row>
      <xdr:rowOff>9525</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7505700" y="2438400"/>
          <a:ext cx="476250" cy="285750"/>
        </a:xfrm>
        <a:prstGeom prst="rect">
          <a:avLst/>
        </a:prstGeom>
      </xdr:spPr>
    </xdr:pic>
    <xdr:clientData/>
  </xdr:twoCellAnchor>
  <xdr:twoCellAnchor editAs="oneCell">
    <xdr:from>
      <xdr:col>3</xdr:col>
      <xdr:colOff>1000125</xdr:colOff>
      <xdr:row>11</xdr:row>
      <xdr:rowOff>238125</xdr:rowOff>
    </xdr:from>
    <xdr:to>
      <xdr:col>3</xdr:col>
      <xdr:colOff>1447800</xdr:colOff>
      <xdr:row>13</xdr:row>
      <xdr:rowOff>19050</xdr:rowOff>
    </xdr:to>
    <xdr:pic>
      <xdr:nvPicPr>
        <xdr:cNvPr id="4" name="Image 3">
          <a:extLst>
            <a:ext uri="{FF2B5EF4-FFF2-40B4-BE49-F238E27FC236}">
              <a16:creationId xmlns:a16="http://schemas.microsoft.com/office/drawing/2014/main" id="{00000000-0008-0000-0600-000004000000}"/>
            </a:ext>
            <a:ext uri="{147F2762-F138-4A5C-976F-8EAC2B608ADB}">
              <a16:predDERef xmlns:a16="http://schemas.microsoft.com/office/drawing/2014/main" pred="{00000000-0008-0000-06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7620000" y="3200400"/>
          <a:ext cx="447675" cy="276225"/>
        </a:xfrm>
        <a:prstGeom prst="rect">
          <a:avLst/>
        </a:prstGeom>
      </xdr:spPr>
    </xdr:pic>
    <xdr:clientData/>
  </xdr:twoCellAnchor>
  <xdr:twoCellAnchor editAs="oneCell">
    <xdr:from>
      <xdr:col>3</xdr:col>
      <xdr:colOff>1001485</xdr:colOff>
      <xdr:row>26</xdr:row>
      <xdr:rowOff>32658</xdr:rowOff>
    </xdr:from>
    <xdr:to>
      <xdr:col>3</xdr:col>
      <xdr:colOff>1371180</xdr:colOff>
      <xdr:row>27</xdr:row>
      <xdr:rowOff>8498</xdr:rowOff>
    </xdr:to>
    <xdr:pic>
      <xdr:nvPicPr>
        <xdr:cNvPr id="5" name="Image 4">
          <a:extLst>
            <a:ext uri="{FF2B5EF4-FFF2-40B4-BE49-F238E27FC236}">
              <a16:creationId xmlns:a16="http://schemas.microsoft.com/office/drawing/2014/main" id="{00000000-0008-0000-06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9492342" y="4626429"/>
          <a:ext cx="369695" cy="226211"/>
        </a:xfrm>
        <a:prstGeom prst="rect">
          <a:avLst/>
        </a:prstGeom>
      </xdr:spPr>
    </xdr:pic>
    <xdr:clientData/>
  </xdr:twoCellAnchor>
  <xdr:oneCellAnchor>
    <xdr:from>
      <xdr:col>3</xdr:col>
      <xdr:colOff>923925</xdr:colOff>
      <xdr:row>17</xdr:row>
      <xdr:rowOff>161925</xdr:rowOff>
    </xdr:from>
    <xdr:ext cx="447675" cy="266700"/>
    <xdr:pic>
      <xdr:nvPicPr>
        <xdr:cNvPr id="6" name="Image 5">
          <a:extLst>
            <a:ext uri="{FF2B5EF4-FFF2-40B4-BE49-F238E27FC236}">
              <a16:creationId xmlns:a16="http://schemas.microsoft.com/office/drawing/2014/main" id="{31708DA5-15E4-4386-8FEE-1825D98E9F4F}"/>
            </a:ext>
            <a:ext uri="{147F2762-F138-4A5C-976F-8EAC2B608ADB}">
              <a16:predDERef xmlns:a16="http://schemas.microsoft.com/office/drawing/2014/main" pred="{00000000-0008-0000-06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7543800" y="4610100"/>
          <a:ext cx="447675" cy="2667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3</xdr:col>
      <xdr:colOff>1027862</xdr:colOff>
      <xdr:row>3</xdr:row>
      <xdr:rowOff>13630</xdr:rowOff>
    </xdr:from>
    <xdr:ext cx="369695" cy="226211"/>
    <xdr:pic>
      <xdr:nvPicPr>
        <xdr:cNvPr id="4" name="Image 3">
          <a:extLst>
            <a:ext uri="{FF2B5EF4-FFF2-40B4-BE49-F238E27FC236}">
              <a16:creationId xmlns:a16="http://schemas.microsoft.com/office/drawing/2014/main" id="{5404D8DC-233E-4B54-8076-A379376D628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7842319" y="1221944"/>
          <a:ext cx="369695" cy="226211"/>
        </a:xfrm>
        <a:prstGeom prst="rect">
          <a:avLst/>
        </a:prstGeom>
      </xdr:spPr>
    </xdr:pic>
    <xdr:clientData/>
  </xdr:oneCellAnchor>
  <xdr:oneCellAnchor>
    <xdr:from>
      <xdr:col>3</xdr:col>
      <xdr:colOff>1027862</xdr:colOff>
      <xdr:row>10</xdr:row>
      <xdr:rowOff>13630</xdr:rowOff>
    </xdr:from>
    <xdr:ext cx="369695" cy="226211"/>
    <xdr:pic>
      <xdr:nvPicPr>
        <xdr:cNvPr id="6" name="Image 5">
          <a:extLst>
            <a:ext uri="{FF2B5EF4-FFF2-40B4-BE49-F238E27FC236}">
              <a16:creationId xmlns:a16="http://schemas.microsoft.com/office/drawing/2014/main" id="{66BED2ED-E4F1-4572-BD90-3C4963A4E66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7842319" y="1973059"/>
          <a:ext cx="369695" cy="22621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3</xdr:col>
      <xdr:colOff>1027862</xdr:colOff>
      <xdr:row>3</xdr:row>
      <xdr:rowOff>13630</xdr:rowOff>
    </xdr:from>
    <xdr:ext cx="369695" cy="226211"/>
    <xdr:pic>
      <xdr:nvPicPr>
        <xdr:cNvPr id="2" name="Image 1">
          <a:extLst>
            <a:ext uri="{FF2B5EF4-FFF2-40B4-BE49-F238E27FC236}">
              <a16:creationId xmlns:a16="http://schemas.microsoft.com/office/drawing/2014/main" id="{8A6EA478-5A44-4A57-BCA9-AD52EADBF08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7840142" y="920410"/>
          <a:ext cx="369695" cy="226211"/>
        </a:xfrm>
        <a:prstGeom prst="rect">
          <a:avLst/>
        </a:prstGeom>
      </xdr:spPr>
    </xdr:pic>
    <xdr:clientData/>
  </xdr:oneCellAnchor>
  <xdr:oneCellAnchor>
    <xdr:from>
      <xdr:col>3</xdr:col>
      <xdr:colOff>1027862</xdr:colOff>
      <xdr:row>4</xdr:row>
      <xdr:rowOff>13630</xdr:rowOff>
    </xdr:from>
    <xdr:ext cx="369695" cy="226211"/>
    <xdr:pic>
      <xdr:nvPicPr>
        <xdr:cNvPr id="4" name="Image 3">
          <a:extLst>
            <a:ext uri="{FF2B5EF4-FFF2-40B4-BE49-F238E27FC236}">
              <a16:creationId xmlns:a16="http://schemas.microsoft.com/office/drawing/2014/main" id="{11F1231B-7F1C-43EE-B0AC-0C849756DF1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7842319" y="928030"/>
          <a:ext cx="369695" cy="226211"/>
        </a:xfrm>
        <a:prstGeom prst="rect">
          <a:avLst/>
        </a:prstGeom>
      </xdr:spPr>
    </xdr:pic>
    <xdr:clientData/>
  </xdr:oneCellAnchor>
  <xdr:oneCellAnchor>
    <xdr:from>
      <xdr:col>3</xdr:col>
      <xdr:colOff>1027862</xdr:colOff>
      <xdr:row>8</xdr:row>
      <xdr:rowOff>13630</xdr:rowOff>
    </xdr:from>
    <xdr:ext cx="369695" cy="226211"/>
    <xdr:pic>
      <xdr:nvPicPr>
        <xdr:cNvPr id="5" name="Image 4">
          <a:extLst>
            <a:ext uri="{FF2B5EF4-FFF2-40B4-BE49-F238E27FC236}">
              <a16:creationId xmlns:a16="http://schemas.microsoft.com/office/drawing/2014/main" id="{5525831F-44E6-4F5B-A9BE-A60CB1F1A41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7842319" y="928030"/>
          <a:ext cx="369695" cy="226211"/>
        </a:xfrm>
        <a:prstGeom prst="rect">
          <a:avLst/>
        </a:prstGeom>
      </xdr:spPr>
    </xdr:pic>
    <xdr:clientData/>
  </xdr:oneCellAnchor>
  <xdr:oneCellAnchor>
    <xdr:from>
      <xdr:col>3</xdr:col>
      <xdr:colOff>1027862</xdr:colOff>
      <xdr:row>5</xdr:row>
      <xdr:rowOff>13630</xdr:rowOff>
    </xdr:from>
    <xdr:ext cx="369695" cy="226211"/>
    <xdr:pic>
      <xdr:nvPicPr>
        <xdr:cNvPr id="7" name="Image 6">
          <a:extLst>
            <a:ext uri="{FF2B5EF4-FFF2-40B4-BE49-F238E27FC236}">
              <a16:creationId xmlns:a16="http://schemas.microsoft.com/office/drawing/2014/main" id="{FAAFE82E-93BC-4AFD-828A-CD86ECE661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7842319" y="928030"/>
          <a:ext cx="369695" cy="226211"/>
        </a:xfrm>
        <a:prstGeom prst="rect">
          <a:avLst/>
        </a:prstGeom>
      </xdr:spPr>
    </xdr:pic>
    <xdr:clientData/>
  </xdr:oneCellAnchor>
  <xdr:oneCellAnchor>
    <xdr:from>
      <xdr:col>3</xdr:col>
      <xdr:colOff>1027862</xdr:colOff>
      <xdr:row>6</xdr:row>
      <xdr:rowOff>13630</xdr:rowOff>
    </xdr:from>
    <xdr:ext cx="369695" cy="226211"/>
    <xdr:pic>
      <xdr:nvPicPr>
        <xdr:cNvPr id="8" name="Image 7">
          <a:extLst>
            <a:ext uri="{FF2B5EF4-FFF2-40B4-BE49-F238E27FC236}">
              <a16:creationId xmlns:a16="http://schemas.microsoft.com/office/drawing/2014/main" id="{21BAB01A-289E-4525-A165-162F4B8274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62" t="88066" r="84538" b="5024"/>
        <a:stretch/>
      </xdr:blipFill>
      <xdr:spPr>
        <a:xfrm>
          <a:off x="7842319" y="1221944"/>
          <a:ext cx="369695" cy="22621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B54"/>
  <sheetViews>
    <sheetView tabSelected="1" zoomScaleNormal="100" workbookViewId="0">
      <selection activeCell="E3" sqref="E3"/>
    </sheetView>
  </sheetViews>
  <sheetFormatPr defaultColWidth="11.42578125" defaultRowHeight="14.45"/>
  <cols>
    <col min="1" max="1" width="31.7109375" customWidth="1"/>
    <col min="2" max="2" width="73.7109375" customWidth="1"/>
  </cols>
  <sheetData>
    <row r="1" spans="1:2" ht="93" customHeight="1">
      <c r="A1" s="83" t="s">
        <v>0</v>
      </c>
      <c r="B1" s="84"/>
    </row>
    <row r="2" spans="1:2">
      <c r="A2" s="85" t="s">
        <v>1</v>
      </c>
      <c r="B2" s="85"/>
    </row>
    <row r="3" spans="1:2" ht="21" customHeight="1">
      <c r="A3" s="86" t="s">
        <v>2</v>
      </c>
      <c r="B3" s="86"/>
    </row>
    <row r="5" spans="1:2">
      <c r="A5" t="s">
        <v>3</v>
      </c>
    </row>
    <row r="7" spans="1:2">
      <c r="A7" t="s">
        <v>4</v>
      </c>
    </row>
    <row r="8" spans="1:2" ht="28.9">
      <c r="A8" s="63" t="s">
        <v>5</v>
      </c>
      <c r="B8" s="56" t="s">
        <v>6</v>
      </c>
    </row>
    <row r="9" spans="1:2" ht="57.6">
      <c r="A9" s="52" t="s">
        <v>7</v>
      </c>
      <c r="B9" s="57" t="s">
        <v>8</v>
      </c>
    </row>
    <row r="10" spans="1:2" ht="28.9">
      <c r="A10" s="53" t="s">
        <v>9</v>
      </c>
      <c r="B10" s="57" t="s">
        <v>10</v>
      </c>
    </row>
    <row r="11" spans="1:2">
      <c r="A11" s="55"/>
      <c r="B11" s="51"/>
    </row>
    <row r="12" spans="1:2" ht="18" customHeight="1">
      <c r="A12" s="52" t="s">
        <v>11</v>
      </c>
      <c r="B12" s="78" t="s">
        <v>12</v>
      </c>
    </row>
    <row r="13" spans="1:2" ht="18" customHeight="1">
      <c r="A13" s="53" t="s">
        <v>13</v>
      </c>
      <c r="B13" s="79"/>
    </row>
    <row r="14" spans="1:2" ht="18" customHeight="1">
      <c r="A14" s="52" t="s">
        <v>14</v>
      </c>
      <c r="B14" s="80"/>
    </row>
    <row r="15" spans="1:2">
      <c r="A15" s="54"/>
    </row>
    <row r="16" spans="1:2" ht="18" customHeight="1">
      <c r="A16" s="63" t="s">
        <v>15</v>
      </c>
      <c r="B16" s="75" t="s">
        <v>16</v>
      </c>
    </row>
    <row r="17" spans="1:2" ht="18" customHeight="1">
      <c r="A17" s="52" t="s">
        <v>17</v>
      </c>
      <c r="B17" s="75" t="s">
        <v>18</v>
      </c>
    </row>
    <row r="18" spans="1:2" ht="18" customHeight="1">
      <c r="A18" s="53" t="s">
        <v>19</v>
      </c>
      <c r="B18" s="75" t="s">
        <v>20</v>
      </c>
    </row>
    <row r="21" spans="1:2">
      <c r="A21" t="s">
        <v>21</v>
      </c>
    </row>
    <row r="22" spans="1:2">
      <c r="A22" s="58" t="s">
        <v>22</v>
      </c>
      <c r="B22" s="87" t="s">
        <v>23</v>
      </c>
    </row>
    <row r="23" spans="1:2">
      <c r="A23" s="58" t="s">
        <v>24</v>
      </c>
      <c r="B23" s="88"/>
    </row>
    <row r="25" spans="1:2">
      <c r="A25" s="58" t="s">
        <v>25</v>
      </c>
      <c r="B25" s="78" t="s">
        <v>26</v>
      </c>
    </row>
    <row r="26" spans="1:2">
      <c r="A26" s="58" t="s">
        <v>27</v>
      </c>
      <c r="B26" s="79"/>
    </row>
    <row r="27" spans="1:2">
      <c r="A27" s="58" t="s">
        <v>28</v>
      </c>
      <c r="B27" s="79"/>
    </row>
    <row r="28" spans="1:2">
      <c r="A28" s="58" t="s">
        <v>29</v>
      </c>
      <c r="B28" s="80"/>
    </row>
    <row r="31" spans="1:2" ht="22.15" customHeight="1">
      <c r="A31" s="82" t="s">
        <v>30</v>
      </c>
      <c r="B31" s="82"/>
    </row>
    <row r="32" spans="1:2" ht="63.6" customHeight="1">
      <c r="A32" s="81" t="s">
        <v>31</v>
      </c>
      <c r="B32" s="81"/>
    </row>
    <row r="33" spans="1:2" ht="43.15">
      <c r="A33" s="60" t="s">
        <v>32</v>
      </c>
      <c r="B33" s="61" t="s">
        <v>33</v>
      </c>
    </row>
    <row r="34" spans="1:2">
      <c r="A34" s="11"/>
      <c r="B34" s="50"/>
    </row>
    <row r="35" spans="1:2">
      <c r="A35" s="11"/>
      <c r="B35" s="50"/>
    </row>
    <row r="36" spans="1:2" ht="43.15">
      <c r="A36" s="62" t="s">
        <v>34</v>
      </c>
      <c r="B36" s="61" t="s">
        <v>35</v>
      </c>
    </row>
    <row r="37" spans="1:2">
      <c r="A37" s="11"/>
      <c r="B37" s="50"/>
    </row>
    <row r="39" spans="1:2">
      <c r="A39" s="47" t="s">
        <v>36</v>
      </c>
    </row>
    <row r="40" spans="1:2">
      <c r="A40" t="s">
        <v>37</v>
      </c>
    </row>
    <row r="41" spans="1:2">
      <c r="A41" s="48" t="s">
        <v>38</v>
      </c>
    </row>
    <row r="43" spans="1:2">
      <c r="A43" t="s">
        <v>39</v>
      </c>
    </row>
    <row r="44" spans="1:2">
      <c r="A44" s="48" t="s">
        <v>38</v>
      </c>
    </row>
    <row r="46" spans="1:2">
      <c r="A46" s="49" t="s">
        <v>40</v>
      </c>
    </row>
    <row r="48" spans="1:2" ht="30" customHeight="1">
      <c r="A48" s="77" t="s">
        <v>41</v>
      </c>
      <c r="B48" s="77"/>
    </row>
    <row r="49" spans="1:2" ht="25.15" customHeight="1"/>
    <row r="50" spans="1:2">
      <c r="A50" s="47" t="s">
        <v>42</v>
      </c>
    </row>
    <row r="51" spans="1:2" ht="31.5" customHeight="1">
      <c r="A51" s="76" t="s">
        <v>43</v>
      </c>
      <c r="B51" s="76"/>
    </row>
    <row r="52" spans="1:2">
      <c r="A52" t="s">
        <v>44</v>
      </c>
    </row>
    <row r="53" spans="1:2">
      <c r="A53" t="s">
        <v>45</v>
      </c>
    </row>
    <row r="54" spans="1:2">
      <c r="A54" t="s">
        <v>46</v>
      </c>
    </row>
  </sheetData>
  <mergeCells count="10">
    <mergeCell ref="A1:B1"/>
    <mergeCell ref="A2:B2"/>
    <mergeCell ref="A3:B3"/>
    <mergeCell ref="B12:B14"/>
    <mergeCell ref="B22:B23"/>
    <mergeCell ref="A51:B51"/>
    <mergeCell ref="A48:B48"/>
    <mergeCell ref="B25:B28"/>
    <mergeCell ref="A32:B32"/>
    <mergeCell ref="A31:B31"/>
  </mergeCells>
  <conditionalFormatting sqref="A25:A28">
    <cfRule type="cellIs" dxfId="128" priority="2" operator="equal">
      <formula>"FAIT"</formula>
    </cfRule>
    <cfRule type="cellIs" dxfId="127" priority="3" operator="equal">
      <formula>"NON FAIT"</formula>
    </cfRule>
    <cfRule type="containsText" dxfId="126" priority="4" operator="containsText" text="EN COURS">
      <formula>NOT(ISERROR(SEARCH("EN COURS",A25)))</formula>
    </cfRule>
  </conditionalFormatting>
  <pageMargins left="0.7" right="0.7" top="0.75" bottom="0.75" header="0.3" footer="0.3"/>
  <pageSetup paperSize="9" scale="78"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88420CAB-EE9E-48CA-B5D5-BA9FFDA9D9B2}">
            <xm:f>Liste!$B$4</xm:f>
            <x14:dxf/>
          </x14:cfRule>
          <xm:sqref>A25:A28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Liste!$B$1:$B$4</xm:f>
          </x14:formula1>
          <xm:sqref>A25:A28</xm:sqref>
        </x14:dataValidation>
        <x14:dataValidation type="list" allowBlank="1" showInputMessage="1" showErrorMessage="1" xr:uid="{00000000-0002-0000-0000-000001000000}">
          <x14:formula1>
            <xm:f>Liste!$A$1:$A$2</xm:f>
          </x14:formula1>
          <xm:sqref>A22:A23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ECDD7"/>
  </sheetPr>
  <dimension ref="A1:F53"/>
  <sheetViews>
    <sheetView zoomScale="70" zoomScaleNormal="70" workbookViewId="0">
      <selection activeCell="B19" sqref="B19"/>
    </sheetView>
  </sheetViews>
  <sheetFormatPr defaultColWidth="11.42578125" defaultRowHeight="14.45"/>
  <cols>
    <col min="1" max="1" width="5.85546875" customWidth="1"/>
    <col min="2" max="2" width="76.7109375" customWidth="1"/>
    <col min="3" max="3" width="16.7109375" customWidth="1"/>
    <col min="4" max="4" width="43.7109375" customWidth="1"/>
  </cols>
  <sheetData>
    <row r="1" spans="1:6" ht="29.45" customHeight="1">
      <c r="A1" s="106" t="s">
        <v>221</v>
      </c>
      <c r="B1" s="107"/>
      <c r="C1" s="107"/>
      <c r="D1" s="108"/>
    </row>
    <row r="2" spans="1:6" ht="21" customHeight="1">
      <c r="A2" s="19"/>
      <c r="B2" s="5"/>
    </row>
    <row r="3" spans="1:6" ht="21" customHeight="1">
      <c r="A3" s="19"/>
      <c r="B3" s="45" t="s">
        <v>222</v>
      </c>
      <c r="C3" s="35" t="s">
        <v>48</v>
      </c>
      <c r="D3" s="36" t="s">
        <v>49</v>
      </c>
    </row>
    <row r="4" spans="1:6" ht="22.9" customHeight="1">
      <c r="B4" s="9" t="s">
        <v>223</v>
      </c>
      <c r="C4" s="11" t="s">
        <v>28</v>
      </c>
      <c r="D4" s="11" t="s">
        <v>32</v>
      </c>
    </row>
    <row r="5" spans="1:6" ht="22.9" customHeight="1">
      <c r="B5" s="9" t="s">
        <v>224</v>
      </c>
      <c r="C5" s="11" t="s">
        <v>28</v>
      </c>
      <c r="D5" s="11" t="s">
        <v>32</v>
      </c>
    </row>
    <row r="6" spans="1:6" ht="19.899999999999999" customHeight="1">
      <c r="B6" s="9" t="s">
        <v>225</v>
      </c>
      <c r="C6" s="11" t="s">
        <v>28</v>
      </c>
      <c r="D6" s="11" t="s">
        <v>32</v>
      </c>
    </row>
    <row r="7" spans="1:6" ht="19.899999999999999" customHeight="1">
      <c r="B7" s="9" t="s">
        <v>226</v>
      </c>
      <c r="C7" s="11" t="s">
        <v>28</v>
      </c>
      <c r="D7" s="11" t="s">
        <v>32</v>
      </c>
    </row>
    <row r="8" spans="1:6" ht="19.899999999999999" customHeight="1">
      <c r="B8" s="20"/>
      <c r="C8" s="11"/>
    </row>
    <row r="9" spans="1:6" ht="57.6">
      <c r="A9" s="59" t="s">
        <v>34</v>
      </c>
      <c r="B9" s="9" t="s">
        <v>227</v>
      </c>
      <c r="C9" s="11" t="s">
        <v>28</v>
      </c>
      <c r="D9" s="20" t="s">
        <v>228</v>
      </c>
      <c r="F9" s="64"/>
    </row>
    <row r="10" spans="1:6" ht="19.899999999999999" customHeight="1">
      <c r="A10" s="59" t="s">
        <v>34</v>
      </c>
      <c r="B10" s="9" t="s">
        <v>229</v>
      </c>
      <c r="C10" s="11" t="s">
        <v>28</v>
      </c>
      <c r="D10" s="11" t="s">
        <v>150</v>
      </c>
      <c r="F10" s="64"/>
    </row>
    <row r="11" spans="1:6" ht="19.899999999999999" customHeight="1">
      <c r="B11" s="9" t="s">
        <v>230</v>
      </c>
      <c r="C11" s="11" t="s">
        <v>28</v>
      </c>
    </row>
    <row r="12" spans="1:6" ht="23.45" customHeight="1">
      <c r="B12" s="67" t="s">
        <v>231</v>
      </c>
      <c r="C12" s="11" t="s">
        <v>28</v>
      </c>
    </row>
    <row r="13" spans="1:6" ht="23.45" customHeight="1">
      <c r="B13" s="20"/>
      <c r="C13" s="11"/>
    </row>
    <row r="14" spans="1:6" ht="40.15" customHeight="1">
      <c r="B14" s="20" t="s">
        <v>232</v>
      </c>
      <c r="C14" s="11" t="s">
        <v>28</v>
      </c>
    </row>
    <row r="15" spans="1:6" ht="19.899999999999999" customHeight="1">
      <c r="B15" s="20"/>
      <c r="C15" s="11"/>
    </row>
    <row r="16" spans="1:6" ht="19.899999999999999" customHeight="1">
      <c r="B16" s="20"/>
      <c r="C16" s="11"/>
    </row>
    <row r="17" spans="1:6" ht="19.899999999999999" customHeight="1">
      <c r="B17" s="44"/>
      <c r="C17" s="11"/>
    </row>
    <row r="18" spans="1:6" ht="19.899999999999999" customHeight="1">
      <c r="B18" s="20"/>
      <c r="C18" s="11"/>
    </row>
    <row r="19" spans="1:6" ht="19.899999999999999" customHeight="1">
      <c r="B19" s="20"/>
      <c r="C19" s="11"/>
    </row>
    <row r="20" spans="1:6" ht="19.899999999999999" customHeight="1">
      <c r="B20" s="20"/>
      <c r="C20" s="11"/>
    </row>
    <row r="21" spans="1:6" ht="19.899999999999999" customHeight="1">
      <c r="B21" s="20"/>
      <c r="C21" s="11"/>
    </row>
    <row r="22" spans="1:6" s="6" customFormat="1" ht="19.899999999999999" customHeight="1">
      <c r="A22"/>
      <c r="B22" s="44"/>
      <c r="C22"/>
      <c r="D22"/>
      <c r="E22"/>
      <c r="F22"/>
    </row>
    <row r="23" spans="1:6" s="6" customFormat="1" ht="19.899999999999999" customHeight="1">
      <c r="A23"/>
      <c r="B23" s="20"/>
      <c r="C23" s="11"/>
      <c r="D23"/>
      <c r="E23"/>
      <c r="F23"/>
    </row>
    <row r="24" spans="1:6" s="6" customFormat="1" ht="19.899999999999999" customHeight="1">
      <c r="A24"/>
      <c r="B24" s="20"/>
      <c r="C24" s="11"/>
      <c r="D24"/>
      <c r="E24"/>
      <c r="F24"/>
    </row>
    <row r="25" spans="1:6" s="6" customFormat="1" ht="19.899999999999999" customHeight="1">
      <c r="A25"/>
      <c r="B25" s="20"/>
      <c r="C25" s="11"/>
      <c r="D25"/>
      <c r="E25"/>
      <c r="F25"/>
    </row>
    <row r="26" spans="1:6" s="6" customFormat="1" ht="19.899999999999999" customHeight="1">
      <c r="A26"/>
      <c r="B26" s="20"/>
      <c r="C26" s="11"/>
      <c r="D26"/>
      <c r="E26"/>
      <c r="F26"/>
    </row>
    <row r="27" spans="1:6" s="6" customFormat="1" ht="19.899999999999999" customHeight="1">
      <c r="A27"/>
      <c r="B27" s="20"/>
      <c r="C27" s="11"/>
      <c r="D27"/>
      <c r="E27"/>
      <c r="F27"/>
    </row>
    <row r="28" spans="1:6" s="6" customFormat="1" ht="19.899999999999999" customHeight="1">
      <c r="A28"/>
      <c r="B28"/>
      <c r="C28"/>
      <c r="D28"/>
      <c r="E28"/>
      <c r="F28"/>
    </row>
    <row r="29" spans="1:6" s="6" customFormat="1" ht="19.899999999999999" customHeight="1">
      <c r="A29"/>
      <c r="B29" s="44"/>
      <c r="C29"/>
      <c r="D29"/>
      <c r="E29"/>
      <c r="F29"/>
    </row>
    <row r="30" spans="1:6" ht="19.899999999999999" customHeight="1">
      <c r="B30" s="20"/>
      <c r="C30" s="11"/>
    </row>
    <row r="31" spans="1:6" ht="19.899999999999999" customHeight="1">
      <c r="B31" s="20"/>
      <c r="C31" s="11"/>
    </row>
    <row r="32" spans="1:6" ht="19.899999999999999" customHeight="1">
      <c r="B32" s="20"/>
      <c r="C32" s="11"/>
    </row>
    <row r="33" ht="19.899999999999999" customHeight="1"/>
    <row r="34" ht="19.899999999999999" customHeight="1"/>
    <row r="35" ht="19.899999999999999" customHeight="1"/>
    <row r="36" ht="19.899999999999999" customHeight="1"/>
    <row r="37" ht="19.899999999999999" customHeight="1"/>
    <row r="38" ht="19.899999999999999" customHeight="1"/>
    <row r="39" ht="19.899999999999999" customHeight="1"/>
    <row r="40" ht="19.899999999999999" customHeight="1"/>
    <row r="41" ht="19.899999999999999" customHeight="1"/>
    <row r="42" ht="19.899999999999999" customHeight="1"/>
    <row r="43" ht="19.899999999999999" customHeight="1"/>
    <row r="44" ht="19.899999999999999" customHeight="1"/>
    <row r="45" ht="19.899999999999999" customHeight="1"/>
    <row r="46" ht="19.899999999999999" customHeight="1"/>
    <row r="47" ht="19.899999999999999" customHeight="1"/>
    <row r="48" ht="19.899999999999999" customHeight="1"/>
    <row r="49" ht="19.899999999999999" customHeight="1"/>
    <row r="50" ht="19.899999999999999" customHeight="1"/>
    <row r="51" ht="19.899999999999999" customHeight="1"/>
    <row r="52" ht="19.899999999999999" customHeight="1"/>
    <row r="53" ht="19.899999999999999" customHeight="1"/>
  </sheetData>
  <mergeCells count="1">
    <mergeCell ref="A1:D1"/>
  </mergeCells>
  <conditionalFormatting sqref="C4:C21">
    <cfRule type="cellIs" dxfId="8" priority="10" operator="equal">
      <formula>"FAIT"</formula>
    </cfRule>
    <cfRule type="cellIs" dxfId="7" priority="11" operator="equal">
      <formula>"NON FAIT"</formula>
    </cfRule>
    <cfRule type="containsText" dxfId="6" priority="12" operator="containsText" text="EN COURS">
      <formula>NOT(ISERROR(SEARCH("EN COURS",C4)))</formula>
    </cfRule>
  </conditionalFormatting>
  <conditionalFormatting sqref="C23:C27">
    <cfRule type="cellIs" dxfId="5" priority="6" operator="equal">
      <formula>"FAIT"</formula>
    </cfRule>
    <cfRule type="cellIs" dxfId="4" priority="7" operator="equal">
      <formula>"NON FAIT"</formula>
    </cfRule>
    <cfRule type="containsText" dxfId="3" priority="8" operator="containsText" text="EN COURS">
      <formula>NOT(ISERROR(SEARCH("EN COURS",C23)))</formula>
    </cfRule>
  </conditionalFormatting>
  <conditionalFormatting sqref="C30:C32">
    <cfRule type="cellIs" dxfId="2" priority="2" operator="equal">
      <formula>"FAIT"</formula>
    </cfRule>
    <cfRule type="cellIs" dxfId="1" priority="3" operator="equal">
      <formula>"NON FAIT"</formula>
    </cfRule>
    <cfRule type="containsText" dxfId="0" priority="4" operator="containsText" text="EN COURS">
      <formula>NOT(ISERROR(SEARCH("EN COURS",C30)))</formula>
    </cfRule>
  </conditionalFormatting>
  <pageMargins left="0.7" right="0.7" top="0.75" bottom="0.75" header="0.3" footer="0.3"/>
  <pageSetup paperSize="9"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cellIs" priority="9" operator="equal" id="{FF367F38-6BD6-44B2-9DAC-C9F5502479D0}">
            <xm:f>Liste!$B$4</xm:f>
            <x14:dxf/>
          </x14:cfRule>
          <xm:sqref>C4:C21</xm:sqref>
        </x14:conditionalFormatting>
        <x14:conditionalFormatting xmlns:xm="http://schemas.microsoft.com/office/excel/2006/main">
          <x14:cfRule type="cellIs" priority="5" operator="equal" id="{2FF0BC60-9ADA-41CD-956A-50F97A045FEC}">
            <xm:f>Liste!$B$4</xm:f>
            <x14:dxf/>
          </x14:cfRule>
          <xm:sqref>C23:C27</xm:sqref>
        </x14:conditionalFormatting>
        <x14:conditionalFormatting xmlns:xm="http://schemas.microsoft.com/office/excel/2006/main">
          <x14:cfRule type="cellIs" priority="1" operator="equal" id="{6EF11DE1-86D4-46C4-93A3-CAC35781F8B0}">
            <xm:f>Liste!$B$4</xm:f>
            <x14:dxf/>
          </x14:cfRule>
          <xm:sqref>C30:C32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Liste!$B$1:$B$4</xm:f>
          </x14:formula1>
          <xm:sqref>C30:C32 C23:C27 C4:C21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
  <sheetViews>
    <sheetView workbookViewId="0">
      <selection activeCell="B11" sqref="B11"/>
    </sheetView>
  </sheetViews>
  <sheetFormatPr defaultColWidth="11.42578125" defaultRowHeight="14.45"/>
  <cols>
    <col min="2" max="2" width="14.5703125" customWidth="1"/>
  </cols>
  <sheetData>
    <row r="1" spans="1:2">
      <c r="A1" t="s">
        <v>22</v>
      </c>
      <c r="B1" t="s">
        <v>25</v>
      </c>
    </row>
    <row r="2" spans="1:2">
      <c r="A2" t="s">
        <v>24</v>
      </c>
      <c r="B2" t="s">
        <v>28</v>
      </c>
    </row>
    <row r="3" spans="1:2">
      <c r="B3" t="s">
        <v>27</v>
      </c>
    </row>
    <row r="4" spans="1:2">
      <c r="B4" t="s">
        <v>29</v>
      </c>
    </row>
  </sheetData>
  <sheetProtection algorithmName="SHA-512" hashValue="rW//fyqJFb0H1ZoMYhUyavKgFBJ/zBeOLWhJ1f/7IqOPs6bBj+jOM2cSaZKnlz66ke7GcqjLGyW0iXZTufxfrQ==" saltValue="vV+AUjmDkO/YR2A6FQhxV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E96A7"/>
  </sheetPr>
  <dimension ref="A1:E67"/>
  <sheetViews>
    <sheetView zoomScale="80" zoomScaleNormal="80" workbookViewId="0">
      <selection activeCell="D40" sqref="D40"/>
    </sheetView>
  </sheetViews>
  <sheetFormatPr defaultColWidth="11.42578125" defaultRowHeight="14.45"/>
  <cols>
    <col min="1" max="1" width="5.85546875" customWidth="1"/>
    <col min="2" max="2" width="76.7109375" customWidth="1"/>
    <col min="3" max="3" width="15.28515625" customWidth="1"/>
    <col min="4" max="4" width="44.28515625" customWidth="1"/>
  </cols>
  <sheetData>
    <row r="1" spans="1:5" ht="32.450000000000003" customHeight="1">
      <c r="A1" s="89" t="s">
        <v>47</v>
      </c>
      <c r="B1" s="90"/>
      <c r="C1" s="90"/>
      <c r="D1" s="91"/>
    </row>
    <row r="2" spans="1:5" ht="36.6" customHeight="1">
      <c r="C2" s="24" t="s">
        <v>48</v>
      </c>
      <c r="D2" s="24" t="s">
        <v>49</v>
      </c>
    </row>
    <row r="3" spans="1:5" ht="21" customHeight="1">
      <c r="A3" s="19">
        <v>1</v>
      </c>
      <c r="B3" s="12" t="s">
        <v>50</v>
      </c>
      <c r="C3" s="1"/>
      <c r="D3" s="1"/>
    </row>
    <row r="4" spans="1:5" ht="28.9">
      <c r="A4" s="59" t="s">
        <v>34</v>
      </c>
      <c r="B4" s="11" t="s">
        <v>51</v>
      </c>
      <c r="C4" s="11" t="s">
        <v>29</v>
      </c>
      <c r="D4" s="20" t="s">
        <v>52</v>
      </c>
    </row>
    <row r="5" spans="1:5" ht="19.899999999999999" customHeight="1">
      <c r="A5" s="59" t="s">
        <v>34</v>
      </c>
      <c r="B5" s="11" t="s">
        <v>53</v>
      </c>
      <c r="C5" s="11" t="s">
        <v>29</v>
      </c>
      <c r="D5" s="6"/>
    </row>
    <row r="6" spans="1:5" ht="19.899999999999999" customHeight="1">
      <c r="B6" s="11"/>
      <c r="C6" s="11"/>
      <c r="D6" s="6"/>
    </row>
    <row r="7" spans="1:5" ht="19.899999999999999" customHeight="1">
      <c r="C7" s="24"/>
      <c r="D7" s="6"/>
    </row>
    <row r="8" spans="1:5" ht="21" customHeight="1">
      <c r="A8" s="19">
        <v>2</v>
      </c>
      <c r="B8" s="12" t="s">
        <v>54</v>
      </c>
      <c r="C8" s="1"/>
      <c r="D8" s="30"/>
    </row>
    <row r="9" spans="1:5" ht="21" customHeight="1">
      <c r="A9" s="19"/>
      <c r="B9" s="29" t="s">
        <v>55</v>
      </c>
      <c r="D9" s="11"/>
    </row>
    <row r="10" spans="1:5" ht="19.899999999999999" customHeight="1">
      <c r="A10" s="19"/>
      <c r="B10" s="11" t="s">
        <v>56</v>
      </c>
      <c r="C10" s="11" t="s">
        <v>29</v>
      </c>
      <c r="D10" s="11"/>
    </row>
    <row r="11" spans="1:5" ht="37.15" customHeight="1">
      <c r="A11" s="59"/>
      <c r="B11" s="2" t="s">
        <v>57</v>
      </c>
      <c r="C11" s="11" t="s">
        <v>29</v>
      </c>
      <c r="D11" s="20" t="s">
        <v>58</v>
      </c>
      <c r="E11" s="64"/>
    </row>
    <row r="12" spans="1:5" ht="28.9">
      <c r="A12" s="10"/>
      <c r="B12" s="2" t="s">
        <v>59</v>
      </c>
      <c r="C12" s="11" t="s">
        <v>29</v>
      </c>
      <c r="D12" s="11"/>
    </row>
    <row r="13" spans="1:5" ht="19.899999999999999" customHeight="1">
      <c r="A13" s="10"/>
      <c r="B13" s="2" t="s">
        <v>60</v>
      </c>
      <c r="C13" s="11"/>
      <c r="D13" s="11"/>
    </row>
    <row r="14" spans="1:5" ht="19.899999999999999" customHeight="1">
      <c r="A14" s="10"/>
      <c r="B14" s="2" t="s">
        <v>61</v>
      </c>
      <c r="C14" s="11" t="s">
        <v>29</v>
      </c>
      <c r="D14" s="11"/>
    </row>
    <row r="15" spans="1:5" ht="19.899999999999999" customHeight="1">
      <c r="A15" s="10"/>
      <c r="B15" s="2" t="s">
        <v>62</v>
      </c>
      <c r="C15" s="11" t="s">
        <v>29</v>
      </c>
      <c r="D15" s="11"/>
    </row>
    <row r="16" spans="1:5" ht="31.15" customHeight="1">
      <c r="A16" s="59"/>
      <c r="B16" s="2" t="s">
        <v>63</v>
      </c>
      <c r="C16" s="11" t="s">
        <v>29</v>
      </c>
      <c r="D16" s="11" t="s">
        <v>64</v>
      </c>
      <c r="E16" s="64"/>
    </row>
    <row r="17" spans="1:5" ht="19.899999999999999" customHeight="1">
      <c r="A17" s="10"/>
      <c r="B17" s="2" t="s">
        <v>65</v>
      </c>
      <c r="C17" s="11" t="s">
        <v>29</v>
      </c>
      <c r="D17" s="11"/>
    </row>
    <row r="18" spans="1:5" ht="19.899999999999999" customHeight="1">
      <c r="A18" s="10"/>
      <c r="B18" s="2"/>
      <c r="C18" s="11"/>
      <c r="D18" s="11"/>
    </row>
    <row r="19" spans="1:5" ht="19.899999999999999" customHeight="1">
      <c r="B19" s="29" t="s">
        <v>66</v>
      </c>
      <c r="D19" s="11"/>
    </row>
    <row r="20" spans="1:5" ht="19.899999999999999" customHeight="1">
      <c r="B20" s="11" t="s">
        <v>67</v>
      </c>
      <c r="C20" s="11" t="s">
        <v>29</v>
      </c>
      <c r="D20" s="11"/>
    </row>
    <row r="21" spans="1:5" ht="19.899999999999999" customHeight="1">
      <c r="B21" s="2" t="s">
        <v>68</v>
      </c>
      <c r="C21" s="11" t="s">
        <v>29</v>
      </c>
      <c r="D21" s="20"/>
    </row>
    <row r="22" spans="1:5" ht="19.899999999999999" customHeight="1">
      <c r="B22" s="2" t="s">
        <v>69</v>
      </c>
      <c r="C22" s="11" t="s">
        <v>29</v>
      </c>
      <c r="D22" s="11"/>
    </row>
    <row r="23" spans="1:5" ht="19.899999999999999" customHeight="1"/>
    <row r="24" spans="1:5" ht="19.899999999999999" customHeight="1">
      <c r="B24" s="29" t="s">
        <v>70</v>
      </c>
    </row>
    <row r="25" spans="1:5" ht="19.899999999999999" customHeight="1">
      <c r="B25" s="11" t="s">
        <v>71</v>
      </c>
      <c r="C25" s="11" t="s">
        <v>29</v>
      </c>
    </row>
    <row r="26" spans="1:5" ht="19.899999999999999" customHeight="1">
      <c r="B26" s="11"/>
      <c r="C26" s="11"/>
    </row>
    <row r="27" spans="1:5" ht="19.899999999999999" customHeight="1">
      <c r="B27" s="72" t="s">
        <v>72</v>
      </c>
      <c r="C27" s="11" t="s">
        <v>29</v>
      </c>
      <c r="E27" s="64"/>
    </row>
    <row r="28" spans="1:5" ht="28.9">
      <c r="B28" s="2" t="s">
        <v>73</v>
      </c>
      <c r="C28" s="11" t="s">
        <v>29</v>
      </c>
      <c r="E28" s="64"/>
    </row>
    <row r="29" spans="1:5" ht="28.9">
      <c r="B29" s="2" t="s">
        <v>74</v>
      </c>
      <c r="C29" s="11" t="s">
        <v>29</v>
      </c>
      <c r="E29" s="64"/>
    </row>
    <row r="30" spans="1:5" ht="19.899999999999999" customHeight="1">
      <c r="B30" s="2" t="s">
        <v>75</v>
      </c>
      <c r="C30" s="11" t="s">
        <v>29</v>
      </c>
      <c r="E30" s="64"/>
    </row>
    <row r="31" spans="1:5" ht="19.899999999999999" customHeight="1">
      <c r="B31" s="73" t="s">
        <v>76</v>
      </c>
      <c r="C31" s="11" t="s">
        <v>29</v>
      </c>
      <c r="E31" s="64"/>
    </row>
    <row r="32" spans="1:5" ht="19.899999999999999" customHeight="1">
      <c r="B32" s="73" t="s">
        <v>77</v>
      </c>
      <c r="C32" s="11" t="s">
        <v>29</v>
      </c>
      <c r="E32" s="64"/>
    </row>
    <row r="33" spans="2:5" ht="19.899999999999999" customHeight="1">
      <c r="B33" s="73" t="s">
        <v>78</v>
      </c>
      <c r="C33" s="11" t="s">
        <v>29</v>
      </c>
      <c r="E33" s="64"/>
    </row>
    <row r="34" spans="2:5" ht="28.9">
      <c r="B34" s="73" t="s">
        <v>79</v>
      </c>
      <c r="C34" s="11" t="s">
        <v>29</v>
      </c>
      <c r="E34" s="64"/>
    </row>
    <row r="35" spans="2:5" ht="28.9">
      <c r="B35" s="74" t="s">
        <v>80</v>
      </c>
      <c r="C35" s="11" t="s">
        <v>29</v>
      </c>
      <c r="E35" s="64"/>
    </row>
    <row r="36" spans="2:5" ht="28.9">
      <c r="B36" s="73" t="s">
        <v>81</v>
      </c>
      <c r="C36" s="11" t="s">
        <v>29</v>
      </c>
      <c r="E36" s="64"/>
    </row>
    <row r="37" spans="2:5" ht="43.15">
      <c r="B37" s="73" t="s">
        <v>82</v>
      </c>
      <c r="C37" s="11" t="s">
        <v>29</v>
      </c>
      <c r="E37" s="64"/>
    </row>
    <row r="38" spans="2:5">
      <c r="B38" s="74" t="s">
        <v>83</v>
      </c>
      <c r="C38" s="11" t="s">
        <v>29</v>
      </c>
      <c r="E38" s="64"/>
    </row>
    <row r="39" spans="2:5" ht="19.899999999999999" customHeight="1">
      <c r="B39" s="71"/>
      <c r="C39" s="11"/>
      <c r="E39" s="64"/>
    </row>
    <row r="40" spans="2:5" ht="28.9">
      <c r="B40" s="2" t="s">
        <v>63</v>
      </c>
      <c r="C40" s="11" t="s">
        <v>29</v>
      </c>
      <c r="D40" s="11" t="s">
        <v>84</v>
      </c>
    </row>
    <row r="41" spans="2:5" ht="19.899999999999999" customHeight="1"/>
    <row r="42" spans="2:5" ht="19.899999999999999" customHeight="1">
      <c r="B42" s="11" t="s">
        <v>85</v>
      </c>
      <c r="C42" s="11" t="s">
        <v>29</v>
      </c>
    </row>
    <row r="43" spans="2:5" ht="19.899999999999999" customHeight="1">
      <c r="B43" s="11" t="s">
        <v>86</v>
      </c>
      <c r="C43" s="11" t="s">
        <v>29</v>
      </c>
    </row>
    <row r="44" spans="2:5" ht="19.899999999999999" customHeight="1">
      <c r="B44" s="11"/>
    </row>
    <row r="45" spans="2:5" ht="19.899999999999999" customHeight="1">
      <c r="B45" s="11" t="s">
        <v>87</v>
      </c>
      <c r="C45" s="11" t="s">
        <v>29</v>
      </c>
    </row>
    <row r="46" spans="2:5" ht="19.899999999999999" customHeight="1">
      <c r="B46" s="11" t="s">
        <v>88</v>
      </c>
      <c r="C46" s="11" t="s">
        <v>29</v>
      </c>
    </row>
    <row r="47" spans="2:5" ht="19.899999999999999" customHeight="1">
      <c r="B47" s="11"/>
      <c r="C47" s="11"/>
    </row>
    <row r="48" spans="2:5" ht="19.899999999999999" customHeight="1">
      <c r="B48" s="11" t="s">
        <v>89</v>
      </c>
      <c r="C48" s="11" t="s">
        <v>29</v>
      </c>
    </row>
    <row r="49" spans="1:4" ht="31.15" customHeight="1">
      <c r="B49" s="11"/>
      <c r="C49" s="11"/>
    </row>
    <row r="50" spans="1:4" ht="19.899999999999999" customHeight="1">
      <c r="A50" s="19">
        <v>3</v>
      </c>
      <c r="B50" s="12" t="s">
        <v>90</v>
      </c>
      <c r="C50" s="1"/>
      <c r="D50" s="30"/>
    </row>
    <row r="51" spans="1:4" ht="19.899999999999999" customHeight="1">
      <c r="B51" s="11" t="s">
        <v>91</v>
      </c>
      <c r="C51" s="11" t="s">
        <v>29</v>
      </c>
    </row>
    <row r="52" spans="1:4" ht="19.899999999999999" customHeight="1"/>
    <row r="53" spans="1:4" ht="19.899999999999999" customHeight="1"/>
    <row r="54" spans="1:4" ht="19.899999999999999" customHeight="1">
      <c r="A54" s="19">
        <v>4</v>
      </c>
      <c r="B54" s="12" t="s">
        <v>92</v>
      </c>
      <c r="C54" s="1"/>
      <c r="D54" s="30"/>
    </row>
    <row r="55" spans="1:4" ht="19.899999999999999" customHeight="1">
      <c r="B55" s="11" t="s">
        <v>93</v>
      </c>
      <c r="C55" s="11" t="s">
        <v>29</v>
      </c>
    </row>
    <row r="56" spans="1:4" ht="19.899999999999999" customHeight="1">
      <c r="B56" s="11" t="s">
        <v>94</v>
      </c>
      <c r="C56" s="11" t="s">
        <v>29</v>
      </c>
    </row>
    <row r="57" spans="1:4" ht="19.899999999999999" customHeight="1">
      <c r="B57" s="11" t="s">
        <v>95</v>
      </c>
      <c r="C57" s="11" t="s">
        <v>29</v>
      </c>
    </row>
    <row r="58" spans="1:4" ht="19.899999999999999" customHeight="1">
      <c r="B58" s="11" t="s">
        <v>96</v>
      </c>
      <c r="C58" s="11" t="s">
        <v>29</v>
      </c>
    </row>
    <row r="59" spans="1:4" ht="19.899999999999999" customHeight="1">
      <c r="B59" s="11" t="s">
        <v>97</v>
      </c>
      <c r="C59" s="11" t="s">
        <v>29</v>
      </c>
    </row>
    <row r="60" spans="1:4" ht="19.899999999999999" customHeight="1">
      <c r="B60" s="11" t="s">
        <v>98</v>
      </c>
      <c r="C60" s="11" t="s">
        <v>29</v>
      </c>
    </row>
    <row r="61" spans="1:4" ht="19.899999999999999" customHeight="1">
      <c r="B61" s="11"/>
    </row>
    <row r="62" spans="1:4" ht="19.899999999999999" customHeight="1">
      <c r="B62" s="11"/>
    </row>
    <row r="63" spans="1:4" ht="19.899999999999999" customHeight="1">
      <c r="B63" s="11"/>
    </row>
    <row r="64" spans="1:4" ht="19.899999999999999" customHeight="1"/>
    <row r="65" ht="19.899999999999999" customHeight="1"/>
    <row r="66" ht="19.899999999999999" customHeight="1"/>
    <row r="67" ht="19.899999999999999" customHeight="1"/>
  </sheetData>
  <mergeCells count="1">
    <mergeCell ref="A1:D1"/>
  </mergeCells>
  <conditionalFormatting sqref="C20:C22 C4:C6 C42:C43 C25:C40">
    <cfRule type="cellIs" dxfId="125" priority="53" operator="equal">
      <formula>"FAIT"</formula>
    </cfRule>
    <cfRule type="cellIs" dxfId="124" priority="54" operator="equal">
      <formula>"NON FAIT"</formula>
    </cfRule>
    <cfRule type="containsText" dxfId="123" priority="55" operator="containsText" text="EN COURS">
      <formula>NOT(ISERROR(SEARCH("EN COURS",C4)))</formula>
    </cfRule>
  </conditionalFormatting>
  <conditionalFormatting sqref="C10:C17">
    <cfRule type="cellIs" dxfId="122" priority="46" operator="equal">
      <formula>"FAIT"</formula>
    </cfRule>
    <cfRule type="cellIs" dxfId="121" priority="47" operator="equal">
      <formula>"NON FAIT"</formula>
    </cfRule>
    <cfRule type="containsText" dxfId="120" priority="48" operator="containsText" text="EN COURS">
      <formula>NOT(ISERROR(SEARCH("EN COURS",C10)))</formula>
    </cfRule>
  </conditionalFormatting>
  <conditionalFormatting sqref="C45:C47">
    <cfRule type="cellIs" dxfId="119" priority="14" operator="equal">
      <formula>"FAIT"</formula>
    </cfRule>
    <cfRule type="cellIs" dxfId="118" priority="15" operator="equal">
      <formula>"NON FAIT"</formula>
    </cfRule>
    <cfRule type="containsText" dxfId="117" priority="16" operator="containsText" text="EN COURS">
      <formula>NOT(ISERROR(SEARCH("EN COURS",C45)))</formula>
    </cfRule>
  </conditionalFormatting>
  <conditionalFormatting sqref="C51">
    <cfRule type="cellIs" dxfId="116" priority="10" operator="equal">
      <formula>"FAIT"</formula>
    </cfRule>
    <cfRule type="cellIs" dxfId="115" priority="11" operator="equal">
      <formula>"NON FAIT"</formula>
    </cfRule>
    <cfRule type="containsText" dxfId="114" priority="12" operator="containsText" text="EN COURS">
      <formula>NOT(ISERROR(SEARCH("EN COURS",C51)))</formula>
    </cfRule>
  </conditionalFormatting>
  <conditionalFormatting sqref="C55:C60">
    <cfRule type="cellIs" dxfId="113" priority="6" operator="equal">
      <formula>"FAIT"</formula>
    </cfRule>
    <cfRule type="cellIs" dxfId="112" priority="7" operator="equal">
      <formula>"NON FAIT"</formula>
    </cfRule>
    <cfRule type="containsText" dxfId="111" priority="8" operator="containsText" text="EN COURS">
      <formula>NOT(ISERROR(SEARCH("EN COURS",C55)))</formula>
    </cfRule>
  </conditionalFormatting>
  <conditionalFormatting sqref="C48:C49">
    <cfRule type="cellIs" dxfId="110" priority="2" operator="equal">
      <formula>"FAIT"</formula>
    </cfRule>
    <cfRule type="cellIs" dxfId="109" priority="3" operator="equal">
      <formula>"NON FAIT"</formula>
    </cfRule>
    <cfRule type="containsText" dxfId="108" priority="4" operator="containsText" text="EN COURS">
      <formula>NOT(ISERROR(SEARCH("EN COURS",C48)))</formula>
    </cfRule>
  </conditionalFormatting>
  <pageMargins left="0.7" right="0.7" top="0.75" bottom="0.75" header="0.3" footer="0.3"/>
  <pageSetup paperSize="9" orientation="portrait" horizontalDpi="360" verticalDpi="360" r:id="rId1"/>
  <extLst>
    <ext xmlns:x14="http://schemas.microsoft.com/office/spreadsheetml/2009/9/main" uri="{78C0D931-6437-407d-A8EE-F0AAD7539E65}">
      <x14:conditionalFormattings>
        <x14:conditionalFormatting xmlns:xm="http://schemas.microsoft.com/office/excel/2006/main">
          <x14:cfRule type="cellIs" priority="49" operator="equal" id="{61308B6A-83A5-4C8B-88D8-8DD17794E6EF}">
            <xm:f>Liste!$B$4</xm:f>
            <x14:dxf/>
          </x14:cfRule>
          <xm:sqref>C20:C22 C4:C6 C42:C43 C25:C40</xm:sqref>
        </x14:conditionalFormatting>
        <x14:conditionalFormatting xmlns:xm="http://schemas.microsoft.com/office/excel/2006/main">
          <x14:cfRule type="cellIs" priority="45" operator="equal" id="{EBB0173A-68B1-4109-93AC-478841457BAA}">
            <xm:f>Liste!$B$4</xm:f>
            <x14:dxf/>
          </x14:cfRule>
          <xm:sqref>C10:C17</xm:sqref>
        </x14:conditionalFormatting>
        <x14:conditionalFormatting xmlns:xm="http://schemas.microsoft.com/office/excel/2006/main">
          <x14:cfRule type="cellIs" priority="13" operator="equal" id="{54E86EF6-A04C-47EA-A6BA-04667EF640B5}">
            <xm:f>Liste!$B$4</xm:f>
            <x14:dxf/>
          </x14:cfRule>
          <xm:sqref>C45:C47</xm:sqref>
        </x14:conditionalFormatting>
        <x14:conditionalFormatting xmlns:xm="http://schemas.microsoft.com/office/excel/2006/main">
          <x14:cfRule type="cellIs" priority="9" operator="equal" id="{2C69F6EA-FFCD-4490-8248-A3A5F4E3B652}">
            <xm:f>Liste!$B$4</xm:f>
            <x14:dxf/>
          </x14:cfRule>
          <xm:sqref>C51</xm:sqref>
        </x14:conditionalFormatting>
        <x14:conditionalFormatting xmlns:xm="http://schemas.microsoft.com/office/excel/2006/main">
          <x14:cfRule type="cellIs" priority="5" operator="equal" id="{7593304F-575C-4390-9181-0533D6E20F7C}">
            <xm:f>Liste!$B$4</xm:f>
            <x14:dxf/>
          </x14:cfRule>
          <xm:sqref>C55:C60</xm:sqref>
        </x14:conditionalFormatting>
        <x14:conditionalFormatting xmlns:xm="http://schemas.microsoft.com/office/excel/2006/main">
          <x14:cfRule type="cellIs" priority="1" operator="equal" id="{2D4831F4-5E6C-4B6B-80EF-822E301F0A22}">
            <xm:f>Liste!$B$4</xm:f>
            <x14:dxf/>
          </x14:cfRule>
          <xm:sqref>C48:C49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Liste!$B$1:$B$4</xm:f>
          </x14:formula1>
          <xm:sqref>C10:C17 C20:C22 C45:C49 C51 C55:C60 C4:C6 C42:C43 C25:C40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FEFF0"/>
  </sheetPr>
  <dimension ref="A1:H74"/>
  <sheetViews>
    <sheetView topLeftCell="A40" zoomScale="80" zoomScaleNormal="80" workbookViewId="0">
      <selection activeCell="D35" sqref="D35"/>
    </sheetView>
  </sheetViews>
  <sheetFormatPr defaultColWidth="11.42578125" defaultRowHeight="14.45"/>
  <cols>
    <col min="1" max="1" width="5.85546875" customWidth="1"/>
    <col min="2" max="2" width="76.7109375" customWidth="1"/>
    <col min="3" max="3" width="6.7109375" style="6" customWidth="1"/>
    <col min="4" max="4" width="34.5703125" customWidth="1"/>
    <col min="5" max="5" width="16.7109375" customWidth="1"/>
    <col min="6" max="6" width="27.28515625" customWidth="1"/>
  </cols>
  <sheetData>
    <row r="1" spans="1:8" ht="32.450000000000003" customHeight="1">
      <c r="A1" s="92" t="s">
        <v>99</v>
      </c>
      <c r="B1" s="93"/>
      <c r="C1" s="93"/>
      <c r="D1" s="93"/>
      <c r="E1" s="93"/>
      <c r="F1" s="94"/>
    </row>
    <row r="2" spans="1:8" ht="36.6" customHeight="1">
      <c r="E2" s="24" t="s">
        <v>48</v>
      </c>
      <c r="F2" s="24" t="s">
        <v>49</v>
      </c>
    </row>
    <row r="3" spans="1:8" ht="21" customHeight="1">
      <c r="A3" s="19">
        <v>1</v>
      </c>
      <c r="B3" s="12" t="s">
        <v>100</v>
      </c>
      <c r="C3" s="8"/>
      <c r="D3" s="1"/>
      <c r="E3" s="1"/>
    </row>
    <row r="4" spans="1:8" ht="42.6" customHeight="1">
      <c r="A4" s="10" t="s">
        <v>101</v>
      </c>
      <c r="B4" s="2" t="s">
        <v>102</v>
      </c>
      <c r="C4" s="6" t="s">
        <v>22</v>
      </c>
      <c r="D4" s="2" t="str">
        <f>IF(C4=Liste!A1,"Remplir 2 - MARCHE PUBLIC POUR EHPAD DE DROIT PUBLIC","Remplir 1.2 ")</f>
        <v>Remplir 2 - MARCHE PUBLIC POUR EHPAD DE DROIT PUBLIC</v>
      </c>
      <c r="E4" s="9"/>
      <c r="F4" s="13"/>
    </row>
    <row r="5" spans="1:8" ht="80.25" customHeight="1">
      <c r="A5" s="10" t="s">
        <v>103</v>
      </c>
      <c r="B5" s="2" t="s">
        <v>104</v>
      </c>
      <c r="C5" s="6" t="s">
        <v>22</v>
      </c>
      <c r="D5" s="2" t="str">
        <f>IF(C5=Liste!A1,"Remplir 1.3 ou 1.4","Remplir 4 - MARCHE PRIVE POUR EHPAD DE DROIT PRIVE")</f>
        <v>Remplir 1.3 ou 1.4</v>
      </c>
      <c r="E5" s="9"/>
    </row>
    <row r="6" spans="1:8" ht="110.25" customHeight="1">
      <c r="A6" s="10" t="s">
        <v>105</v>
      </c>
      <c r="B6" s="2" t="s">
        <v>106</v>
      </c>
      <c r="C6" s="6" t="s">
        <v>22</v>
      </c>
      <c r="D6" s="20" t="str">
        <f>IF(C6=Liste!A1,"Remplir 3 - MARCHE PUBLIC POUR EHPAD DE DROIT PRIVE","Remplir 4 - MARCHE PRIVE POUR EHPAD DE DROIT PRIVE")</f>
        <v>Remplir 3 - MARCHE PUBLIC POUR EHPAD DE DROIT PRIVE</v>
      </c>
      <c r="E6" s="11"/>
    </row>
    <row r="7" spans="1:8" ht="55.15" customHeight="1">
      <c r="A7" s="10" t="s">
        <v>107</v>
      </c>
      <c r="B7" s="2" t="s">
        <v>108</v>
      </c>
      <c r="C7" s="6" t="s">
        <v>22</v>
      </c>
      <c r="D7" s="20" t="str">
        <f>IF(C7=Liste!A1,"Remplir 3 - MARCHE PUBLIC POUR EHPAD DE DROIT PRIVE","Remplir 4 - MARCHE PRIVE POUR EHPAD DE DROIT PRIVE")</f>
        <v>Remplir 3 - MARCHE PUBLIC POUR EHPAD DE DROIT PRIVE</v>
      </c>
      <c r="E7" s="11"/>
    </row>
    <row r="8" spans="1:8" ht="31.15" customHeight="1">
      <c r="A8" s="7"/>
      <c r="B8" s="3"/>
    </row>
    <row r="9" spans="1:8" ht="21" customHeight="1">
      <c r="A9" s="19">
        <v>2</v>
      </c>
      <c r="B9" s="5" t="s">
        <v>109</v>
      </c>
      <c r="H9" s="64"/>
    </row>
    <row r="10" spans="1:8" ht="25.9" customHeight="1">
      <c r="A10" s="7"/>
      <c r="B10" s="26" t="s">
        <v>110</v>
      </c>
      <c r="C10" s="27"/>
      <c r="D10" s="27"/>
      <c r="E10" s="27"/>
      <c r="F10" s="28"/>
    </row>
    <row r="11" spans="1:8" ht="19.899999999999999" customHeight="1">
      <c r="A11" s="7"/>
      <c r="B11" s="14" t="s">
        <v>111</v>
      </c>
      <c r="E11" s="23"/>
      <c r="F11" s="1"/>
    </row>
    <row r="12" spans="1:8" ht="19.899999999999999" customHeight="1">
      <c r="A12" s="7"/>
      <c r="B12" s="15" t="s">
        <v>112</v>
      </c>
      <c r="C12" s="16" t="s">
        <v>22</v>
      </c>
      <c r="D12" s="17" t="str">
        <f>IF(C12=Liste!A1,"Publicité non obligatoire"," ")</f>
        <v>Publicité non obligatoire</v>
      </c>
      <c r="E12" s="11"/>
    </row>
    <row r="13" spans="1:8" ht="19.899999999999999" customHeight="1">
      <c r="A13" s="7"/>
      <c r="B13" s="2" t="s">
        <v>113</v>
      </c>
      <c r="C13" s="6" t="s">
        <v>22</v>
      </c>
      <c r="D13" s="11" t="str">
        <f>IF(C13=Liste!A1,"Publicité libre ou adaptée"," ")</f>
        <v>Publicité libre ou adaptée</v>
      </c>
      <c r="E13" s="11" t="s">
        <v>29</v>
      </c>
      <c r="F13" s="11" t="s">
        <v>32</v>
      </c>
      <c r="H13" s="64"/>
    </row>
    <row r="14" spans="1:8" ht="19.899999999999999" customHeight="1">
      <c r="A14" s="7"/>
      <c r="B14" s="2" t="s">
        <v>114</v>
      </c>
      <c r="C14" s="6" t="s">
        <v>22</v>
      </c>
      <c r="D14" s="11" t="str">
        <f>IF(C14=Liste!A1,"Publicité au BOAMP ou dans un JAL"," ")</f>
        <v>Publicité au BOAMP ou dans un JAL</v>
      </c>
      <c r="E14" s="11" t="s">
        <v>29</v>
      </c>
      <c r="F14" s="11" t="s">
        <v>32</v>
      </c>
    </row>
    <row r="15" spans="1:8" ht="19.899999999999999" customHeight="1">
      <c r="A15" s="7"/>
      <c r="B15" s="2" t="s">
        <v>115</v>
      </c>
      <c r="C15" s="6" t="s">
        <v>22</v>
      </c>
      <c r="D15" s="11" t="str">
        <f>IF(C15=Liste!A1,"Publicité au BOAMP et au JOUE"," ")</f>
        <v>Publicité au BOAMP et au JOUE</v>
      </c>
      <c r="E15" s="11" t="s">
        <v>29</v>
      </c>
      <c r="F15" s="11" t="s">
        <v>32</v>
      </c>
    </row>
    <row r="16" spans="1:8" ht="30" customHeight="1">
      <c r="A16" s="7"/>
    </row>
    <row r="17" spans="1:8" ht="25.9" customHeight="1">
      <c r="A17" s="7"/>
      <c r="B17" s="26" t="s">
        <v>116</v>
      </c>
      <c r="C17" s="27"/>
      <c r="D17" s="27"/>
      <c r="E17" s="27"/>
      <c r="F17" s="28"/>
    </row>
    <row r="18" spans="1:8" ht="19.899999999999999" customHeight="1">
      <c r="A18" s="7"/>
      <c r="B18" s="4" t="s">
        <v>111</v>
      </c>
      <c r="C18" s="8"/>
    </row>
    <row r="19" spans="1:8" ht="19.899999999999999" customHeight="1">
      <c r="A19" s="7"/>
      <c r="B19" s="2" t="s">
        <v>112</v>
      </c>
      <c r="C19" s="6" t="s">
        <v>22</v>
      </c>
      <c r="D19" s="17" t="str">
        <f>IF(C19=Liste!A1,"Choix libre - 3 devis minimum"," ")</f>
        <v>Choix libre - 3 devis minimum</v>
      </c>
      <c r="E19" s="17" t="s">
        <v>29</v>
      </c>
      <c r="F19" s="13"/>
    </row>
    <row r="20" spans="1:8" ht="19.899999999999999" customHeight="1">
      <c r="A20" s="7"/>
      <c r="B20" s="2" t="s">
        <v>117</v>
      </c>
      <c r="C20" s="6" t="s">
        <v>22</v>
      </c>
      <c r="D20" s="11" t="str">
        <f>IF(C20=Liste!A1,"Marché à procédure adaptée (MAPA)"," ")</f>
        <v>Marché à procédure adaptée (MAPA)</v>
      </c>
      <c r="E20" s="11" t="s">
        <v>29</v>
      </c>
      <c r="F20" t="s">
        <v>32</v>
      </c>
      <c r="H20" s="64"/>
    </row>
    <row r="21" spans="1:8" ht="19.899999999999999" customHeight="1">
      <c r="A21" s="7"/>
      <c r="B21" s="2" t="s">
        <v>115</v>
      </c>
      <c r="C21" s="6" t="s">
        <v>22</v>
      </c>
      <c r="D21" s="11" t="str">
        <f>IF(C21=Liste!A1,"Procédure formalisée"," ")</f>
        <v>Procédure formalisée</v>
      </c>
      <c r="E21" s="11" t="s">
        <v>29</v>
      </c>
      <c r="F21" t="s">
        <v>32</v>
      </c>
    </row>
    <row r="22" spans="1:8" ht="19.899999999999999" customHeight="1">
      <c r="A22" s="7"/>
    </row>
    <row r="23" spans="1:8" ht="38.450000000000003" customHeight="1">
      <c r="A23" s="7"/>
    </row>
    <row r="24" spans="1:8" ht="21" customHeight="1">
      <c r="A24" s="19">
        <v>3</v>
      </c>
      <c r="B24" s="5" t="s">
        <v>118</v>
      </c>
      <c r="H24" s="64"/>
    </row>
    <row r="25" spans="1:8" ht="25.9" customHeight="1">
      <c r="A25" s="7"/>
      <c r="B25" s="26" t="s">
        <v>110</v>
      </c>
      <c r="C25" s="27"/>
      <c r="D25" s="27"/>
      <c r="E25" s="27"/>
      <c r="F25" s="28"/>
    </row>
    <row r="26" spans="1:8" ht="19.899999999999999" customHeight="1">
      <c r="B26" s="68" t="s">
        <v>111</v>
      </c>
      <c r="C26" s="55"/>
      <c r="D26" s="23"/>
      <c r="E26" s="23"/>
      <c r="F26" s="23"/>
    </row>
    <row r="27" spans="1:8" ht="19.899999999999999" customHeight="1">
      <c r="B27" s="2" t="s">
        <v>115</v>
      </c>
      <c r="C27" s="6" t="s">
        <v>22</v>
      </c>
      <c r="D27" s="11" t="str">
        <f>IF(C27=Liste!A1,"Publicité au BOAMP et au JOUE"," ")</f>
        <v>Publicité au BOAMP et au JOUE</v>
      </c>
      <c r="E27" s="11" t="s">
        <v>29</v>
      </c>
      <c r="F27" s="11" t="s">
        <v>32</v>
      </c>
      <c r="H27" s="11"/>
    </row>
    <row r="28" spans="1:8" ht="19.899999999999999" customHeight="1"/>
    <row r="29" spans="1:8" ht="25.9" customHeight="1">
      <c r="B29" s="26" t="s">
        <v>116</v>
      </c>
      <c r="C29" s="27"/>
      <c r="D29" s="27"/>
      <c r="E29" s="27"/>
      <c r="F29" s="28"/>
    </row>
    <row r="30" spans="1:8" ht="19.899999999999999" customHeight="1">
      <c r="B30" s="68" t="s">
        <v>111</v>
      </c>
      <c r="C30" s="55"/>
      <c r="D30" s="23"/>
      <c r="E30" s="23"/>
      <c r="F30" s="23"/>
    </row>
    <row r="31" spans="1:8" ht="19.899999999999999" customHeight="1">
      <c r="B31" s="2" t="s">
        <v>115</v>
      </c>
      <c r="C31" s="6" t="s">
        <v>22</v>
      </c>
      <c r="D31" s="11" t="str">
        <f>IF(C31=Liste!A1,"Procédure formalisée"," ")</f>
        <v>Procédure formalisée</v>
      </c>
      <c r="E31" s="11" t="s">
        <v>29</v>
      </c>
      <c r="F31" s="11" t="s">
        <v>32</v>
      </c>
      <c r="H31" s="65"/>
    </row>
    <row r="32" spans="1:8" ht="19.899999999999999" customHeight="1">
      <c r="B32" s="2"/>
      <c r="D32" s="11"/>
      <c r="E32" s="11"/>
      <c r="F32" s="11"/>
      <c r="H32" s="65"/>
    </row>
    <row r="33" spans="1:6" ht="34.9" customHeight="1"/>
    <row r="34" spans="1:6" ht="19.899999999999999" customHeight="1">
      <c r="A34" s="19">
        <v>4</v>
      </c>
      <c r="B34" s="5" t="s">
        <v>119</v>
      </c>
    </row>
    <row r="35" spans="1:6" ht="19.899999999999999" customHeight="1">
      <c r="A35" s="7"/>
      <c r="B35" s="26" t="s">
        <v>110</v>
      </c>
      <c r="C35" s="27"/>
      <c r="D35" s="69" t="s">
        <v>120</v>
      </c>
      <c r="E35" s="27"/>
      <c r="F35" s="28"/>
    </row>
    <row r="36" spans="1:6" ht="19.899999999999999" customHeight="1">
      <c r="A36" s="7"/>
      <c r="B36" s="26" t="s">
        <v>116</v>
      </c>
      <c r="C36" s="27"/>
      <c r="D36" s="69" t="s">
        <v>120</v>
      </c>
      <c r="E36" s="27"/>
      <c r="F36" s="28"/>
    </row>
    <row r="37" spans="1:6" ht="45" customHeight="1"/>
    <row r="38" spans="1:6" ht="19.899999999999999" customHeight="1">
      <c r="A38" s="19">
        <v>5</v>
      </c>
      <c r="B38" s="25" t="s">
        <v>121</v>
      </c>
      <c r="C38" s="8"/>
      <c r="D38" s="1"/>
      <c r="E38" s="1"/>
      <c r="F38" s="1"/>
    </row>
    <row r="39" spans="1:6" ht="19.899999999999999" customHeight="1">
      <c r="A39" s="19"/>
      <c r="B39" s="2" t="s">
        <v>122</v>
      </c>
      <c r="E39" s="11" t="s">
        <v>29</v>
      </c>
    </row>
    <row r="40" spans="1:6" ht="19.899999999999999" customHeight="1">
      <c r="A40" s="19"/>
      <c r="B40" s="2" t="s">
        <v>123</v>
      </c>
      <c r="E40" s="11" t="s">
        <v>29</v>
      </c>
    </row>
    <row r="41" spans="1:6" ht="19.899999999999999" customHeight="1">
      <c r="B41" s="11" t="s">
        <v>124</v>
      </c>
      <c r="E41" s="11" t="s">
        <v>29</v>
      </c>
    </row>
    <row r="42" spans="1:6" ht="19.899999999999999" customHeight="1">
      <c r="B42" s="11"/>
      <c r="E42" s="11"/>
    </row>
    <row r="43" spans="1:6" ht="19.899999999999999" customHeight="1">
      <c r="B43" s="31" t="s">
        <v>125</v>
      </c>
      <c r="E43" s="11"/>
    </row>
    <row r="44" spans="1:6" ht="19.899999999999999" customHeight="1">
      <c r="B44" s="11" t="s">
        <v>126</v>
      </c>
      <c r="E44" s="11" t="s">
        <v>29</v>
      </c>
    </row>
    <row r="45" spans="1:6" ht="19.899999999999999" customHeight="1">
      <c r="B45" s="11" t="s">
        <v>127</v>
      </c>
      <c r="E45" s="11" t="s">
        <v>29</v>
      </c>
    </row>
    <row r="46" spans="1:6" ht="19.899999999999999" customHeight="1">
      <c r="B46" s="11"/>
    </row>
    <row r="47" spans="1:6" ht="19.899999999999999" customHeight="1">
      <c r="B47" s="31" t="s">
        <v>128</v>
      </c>
    </row>
    <row r="48" spans="1:6" ht="19.899999999999999" customHeight="1">
      <c r="B48" s="11" t="s">
        <v>129</v>
      </c>
      <c r="E48" s="11" t="s">
        <v>29</v>
      </c>
    </row>
    <row r="49" spans="2:5" ht="19.899999999999999" customHeight="1">
      <c r="B49" s="11" t="s">
        <v>127</v>
      </c>
      <c r="E49" s="11" t="s">
        <v>29</v>
      </c>
    </row>
    <row r="50" spans="2:5" ht="19.899999999999999" customHeight="1">
      <c r="B50" s="11"/>
    </row>
    <row r="51" spans="2:5" ht="19.899999999999999" customHeight="1">
      <c r="B51" s="31" t="s">
        <v>130</v>
      </c>
    </row>
    <row r="52" spans="2:5" ht="19.899999999999999" customHeight="1">
      <c r="B52" s="11" t="s">
        <v>129</v>
      </c>
      <c r="E52" s="11" t="s">
        <v>29</v>
      </c>
    </row>
    <row r="53" spans="2:5" ht="19.899999999999999" customHeight="1">
      <c r="B53" s="11" t="s">
        <v>127</v>
      </c>
      <c r="E53" s="11" t="s">
        <v>29</v>
      </c>
    </row>
    <row r="54" spans="2:5" ht="19.899999999999999" customHeight="1">
      <c r="B54" s="11" t="s">
        <v>131</v>
      </c>
      <c r="E54" s="11" t="s">
        <v>29</v>
      </c>
    </row>
    <row r="55" spans="2:5" ht="19.899999999999999" customHeight="1">
      <c r="B55" s="11"/>
    </row>
    <row r="56" spans="2:5" ht="19.899999999999999" customHeight="1">
      <c r="B56" s="31" t="s">
        <v>132</v>
      </c>
    </row>
    <row r="57" spans="2:5" ht="19.899999999999999" customHeight="1">
      <c r="B57" s="11" t="s">
        <v>129</v>
      </c>
      <c r="E57" s="11" t="s">
        <v>29</v>
      </c>
    </row>
    <row r="58" spans="2:5" ht="19.899999999999999" customHeight="1">
      <c r="B58" s="11" t="s">
        <v>133</v>
      </c>
      <c r="E58" s="11" t="s">
        <v>29</v>
      </c>
    </row>
    <row r="59" spans="2:5" ht="19.899999999999999" customHeight="1">
      <c r="B59" s="11" t="s">
        <v>134</v>
      </c>
      <c r="E59" s="11" t="s">
        <v>29</v>
      </c>
    </row>
    <row r="60" spans="2:5" ht="19.899999999999999" customHeight="1">
      <c r="B60" s="11" t="s">
        <v>135</v>
      </c>
      <c r="E60" s="11" t="s">
        <v>29</v>
      </c>
    </row>
    <row r="61" spans="2:5" ht="19.899999999999999" customHeight="1">
      <c r="B61" s="11"/>
    </row>
    <row r="62" spans="2:5" ht="19.899999999999999" customHeight="1">
      <c r="B62" s="11"/>
    </row>
    <row r="63" spans="2:5" ht="19.899999999999999" customHeight="1">
      <c r="B63" s="11"/>
    </row>
    <row r="64" spans="2:5" ht="19.899999999999999" customHeight="1">
      <c r="B64" s="11"/>
    </row>
    <row r="65" spans="2:2" ht="19.899999999999999" customHeight="1">
      <c r="B65" s="11"/>
    </row>
    <row r="66" spans="2:2" ht="19.899999999999999" customHeight="1">
      <c r="B66" s="11"/>
    </row>
    <row r="67" spans="2:2" ht="19.899999999999999" customHeight="1">
      <c r="B67" s="11"/>
    </row>
    <row r="68" spans="2:2" ht="19.899999999999999" customHeight="1">
      <c r="B68" s="11"/>
    </row>
    <row r="69" spans="2:2" ht="19.899999999999999" customHeight="1">
      <c r="B69" s="11"/>
    </row>
    <row r="70" spans="2:2" ht="19.899999999999999" customHeight="1">
      <c r="B70" s="11"/>
    </row>
    <row r="71" spans="2:2" ht="19.899999999999999" customHeight="1">
      <c r="B71" s="11"/>
    </row>
    <row r="72" spans="2:2" ht="19.899999999999999" customHeight="1"/>
    <row r="73" spans="2:2" ht="19.899999999999999" customHeight="1"/>
    <row r="74" spans="2:2" ht="19.899999999999999" customHeight="1"/>
  </sheetData>
  <mergeCells count="1">
    <mergeCell ref="A1:F1"/>
  </mergeCells>
  <conditionalFormatting sqref="E12 E16:E18 E22:E26 E28:E32">
    <cfRule type="cellIs" dxfId="107" priority="58" operator="equal">
      <formula>"FAIT"</formula>
    </cfRule>
    <cfRule type="cellIs" dxfId="106" priority="59" operator="equal">
      <formula>"NON FAIT"</formula>
    </cfRule>
    <cfRule type="containsText" dxfId="105" priority="60" operator="containsText" text="EN COURS">
      <formula>NOT(ISERROR(SEARCH("EN COURS",E12)))</formula>
    </cfRule>
  </conditionalFormatting>
  <conditionalFormatting sqref="E13:E15">
    <cfRule type="cellIs" dxfId="104" priority="55" operator="equal">
      <formula>"FAIT"</formula>
    </cfRule>
    <cfRule type="cellIs" dxfId="103" priority="56" operator="equal">
      <formula>"NON FAIT"</formula>
    </cfRule>
    <cfRule type="containsText" dxfId="102" priority="57" operator="containsText" text="EN COURS">
      <formula>NOT(ISERROR(SEARCH("EN COURS",E13)))</formula>
    </cfRule>
  </conditionalFormatting>
  <conditionalFormatting sqref="E19:E21">
    <cfRule type="cellIs" dxfId="101" priority="51" operator="equal">
      <formula>"FAIT"</formula>
    </cfRule>
    <cfRule type="cellIs" dxfId="100" priority="52" operator="equal">
      <formula>"NON FAIT"</formula>
    </cfRule>
    <cfRule type="containsText" dxfId="99" priority="53" operator="containsText" text="EN COURS">
      <formula>NOT(ISERROR(SEARCH("EN COURS",E19)))</formula>
    </cfRule>
  </conditionalFormatting>
  <conditionalFormatting sqref="E27">
    <cfRule type="cellIs" dxfId="98" priority="47" operator="equal">
      <formula>"FAIT"</formula>
    </cfRule>
    <cfRule type="cellIs" dxfId="97" priority="48" operator="equal">
      <formula>"NON FAIT"</formula>
    </cfRule>
    <cfRule type="containsText" dxfId="96" priority="49" operator="containsText" text="EN COURS">
      <formula>NOT(ISERROR(SEARCH("EN COURS",E27)))</formula>
    </cfRule>
  </conditionalFormatting>
  <conditionalFormatting sqref="E38">
    <cfRule type="cellIs" dxfId="95" priority="39" operator="equal">
      <formula>"FAIT"</formula>
    </cfRule>
    <cfRule type="cellIs" dxfId="94" priority="40" operator="equal">
      <formula>"NON FAIT"</formula>
    </cfRule>
    <cfRule type="containsText" dxfId="93" priority="41" operator="containsText" text="EN COURS">
      <formula>NOT(ISERROR(SEARCH("EN COURS",E38)))</formula>
    </cfRule>
  </conditionalFormatting>
  <conditionalFormatting sqref="E42:E43">
    <cfRule type="cellIs" dxfId="92" priority="36" operator="equal">
      <formula>"FAIT"</formula>
    </cfRule>
    <cfRule type="cellIs" dxfId="91" priority="37" operator="equal">
      <formula>"NON FAIT"</formula>
    </cfRule>
    <cfRule type="containsText" dxfId="90" priority="38" operator="containsText" text="EN COURS">
      <formula>NOT(ISERROR(SEARCH("EN COURS",E42)))</formula>
    </cfRule>
  </conditionalFormatting>
  <conditionalFormatting sqref="E44:E45">
    <cfRule type="cellIs" dxfId="89" priority="32" operator="equal">
      <formula>"FAIT"</formula>
    </cfRule>
    <cfRule type="cellIs" dxfId="88" priority="33" operator="equal">
      <formula>"NON FAIT"</formula>
    </cfRule>
    <cfRule type="containsText" dxfId="87" priority="34" operator="containsText" text="EN COURS">
      <formula>NOT(ISERROR(SEARCH("EN COURS",E44)))</formula>
    </cfRule>
  </conditionalFormatting>
  <conditionalFormatting sqref="E48:E49">
    <cfRule type="cellIs" dxfId="86" priority="28" operator="equal">
      <formula>"FAIT"</formula>
    </cfRule>
    <cfRule type="cellIs" dxfId="85" priority="29" operator="equal">
      <formula>"NON FAIT"</formula>
    </cfRule>
    <cfRule type="containsText" dxfId="84" priority="30" operator="containsText" text="EN COURS">
      <formula>NOT(ISERROR(SEARCH("EN COURS",E48)))</formula>
    </cfRule>
  </conditionalFormatting>
  <conditionalFormatting sqref="E52:E54">
    <cfRule type="cellIs" dxfId="83" priority="24" operator="equal">
      <formula>"FAIT"</formula>
    </cfRule>
    <cfRule type="cellIs" dxfId="82" priority="25" operator="equal">
      <formula>"NON FAIT"</formula>
    </cfRule>
    <cfRule type="containsText" dxfId="81" priority="26" operator="containsText" text="EN COURS">
      <formula>NOT(ISERROR(SEARCH("EN COURS",E52)))</formula>
    </cfRule>
  </conditionalFormatting>
  <conditionalFormatting sqref="E57:E60">
    <cfRule type="cellIs" dxfId="80" priority="20" operator="equal">
      <formula>"FAIT"</formula>
    </cfRule>
    <cfRule type="cellIs" dxfId="79" priority="21" operator="equal">
      <formula>"NON FAIT"</formula>
    </cfRule>
    <cfRule type="containsText" dxfId="78" priority="22" operator="containsText" text="EN COURS">
      <formula>NOT(ISERROR(SEARCH("EN COURS",E57)))</formula>
    </cfRule>
  </conditionalFormatting>
  <conditionalFormatting sqref="E41">
    <cfRule type="cellIs" dxfId="77" priority="16" operator="equal">
      <formula>"FAIT"</formula>
    </cfRule>
    <cfRule type="cellIs" dxfId="76" priority="17" operator="equal">
      <formula>"NON FAIT"</formula>
    </cfRule>
    <cfRule type="containsText" dxfId="75" priority="18" operator="containsText" text="EN COURS">
      <formula>NOT(ISERROR(SEARCH("EN COURS",E41)))</formula>
    </cfRule>
  </conditionalFormatting>
  <conditionalFormatting sqref="E39">
    <cfRule type="cellIs" dxfId="74" priority="12" operator="equal">
      <formula>"FAIT"</formula>
    </cfRule>
    <cfRule type="cellIs" dxfId="73" priority="13" operator="equal">
      <formula>"NON FAIT"</formula>
    </cfRule>
    <cfRule type="containsText" dxfId="72" priority="14" operator="containsText" text="EN COURS">
      <formula>NOT(ISERROR(SEARCH("EN COURS",E39)))</formula>
    </cfRule>
  </conditionalFormatting>
  <conditionalFormatting sqref="E40">
    <cfRule type="cellIs" dxfId="71" priority="8" operator="equal">
      <formula>"FAIT"</formula>
    </cfRule>
    <cfRule type="cellIs" dxfId="70" priority="9" operator="equal">
      <formula>"NON FAIT"</formula>
    </cfRule>
    <cfRule type="containsText" dxfId="69" priority="10" operator="containsText" text="EN COURS">
      <formula>NOT(ISERROR(SEARCH("EN COURS",E40)))</formula>
    </cfRule>
  </conditionalFormatting>
  <conditionalFormatting sqref="E34:E35">
    <cfRule type="cellIs" dxfId="68" priority="4" operator="equal">
      <formula>"FAIT"</formula>
    </cfRule>
    <cfRule type="cellIs" dxfId="67" priority="5" operator="equal">
      <formula>"NON FAIT"</formula>
    </cfRule>
    <cfRule type="containsText" dxfId="66" priority="6" operator="containsText" text="EN COURS">
      <formula>NOT(ISERROR(SEARCH("EN COURS",E34)))</formula>
    </cfRule>
  </conditionalFormatting>
  <conditionalFormatting sqref="E36">
    <cfRule type="cellIs" dxfId="65" priority="1" operator="equal">
      <formula>"FAIT"</formula>
    </cfRule>
    <cfRule type="cellIs" dxfId="64" priority="2" operator="equal">
      <formula>"NON FAIT"</formula>
    </cfRule>
    <cfRule type="containsText" dxfId="63" priority="3" operator="containsText" text="EN COURS">
      <formula>NOT(ISERROR(SEARCH("EN COURS",E36)))</formula>
    </cfRule>
  </conditionalFormatting>
  <pageMargins left="0.7" right="0.7" top="0.75" bottom="0.75" header="0.3" footer="0.3"/>
  <pageSetup paperSize="9"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cellIs" priority="54" operator="equal" id="{E003FFEB-AC4F-4BB7-9DAA-AFDBCF349C75}">
            <xm:f>Liste!$B$4</xm:f>
            <x14:dxf/>
          </x14:cfRule>
          <xm:sqref>E13:E15 E31:E32</xm:sqref>
        </x14:conditionalFormatting>
        <x14:conditionalFormatting xmlns:xm="http://schemas.microsoft.com/office/excel/2006/main">
          <x14:cfRule type="cellIs" priority="50" operator="equal" id="{D636CA0F-4211-4CF8-819E-2734E703227D}">
            <xm:f>Liste!$B$4</xm:f>
            <x14:dxf/>
          </x14:cfRule>
          <xm:sqref>E19:E21</xm:sqref>
        </x14:conditionalFormatting>
        <x14:conditionalFormatting xmlns:xm="http://schemas.microsoft.com/office/excel/2006/main">
          <x14:cfRule type="cellIs" priority="46" operator="equal" id="{57E213B1-FA1C-4E50-A93F-7FC26C4E16EF}">
            <xm:f>Liste!$B$4</xm:f>
            <x14:dxf/>
          </x14:cfRule>
          <xm:sqref>E27</xm:sqref>
        </x14:conditionalFormatting>
        <x14:conditionalFormatting xmlns:xm="http://schemas.microsoft.com/office/excel/2006/main">
          <x14:cfRule type="cellIs" priority="35" operator="equal" id="{F4D4FBA1-81AA-4631-88B0-17CB35FCC86F}">
            <xm:f>Liste!$B$4</xm:f>
            <x14:dxf/>
          </x14:cfRule>
          <xm:sqref>E42:E43</xm:sqref>
        </x14:conditionalFormatting>
        <x14:conditionalFormatting xmlns:xm="http://schemas.microsoft.com/office/excel/2006/main">
          <x14:cfRule type="cellIs" priority="31" operator="equal" id="{33C5568B-F299-4FF1-8818-26E029FD575C}">
            <xm:f>Liste!$B$4</xm:f>
            <x14:dxf/>
          </x14:cfRule>
          <xm:sqref>E44:E45</xm:sqref>
        </x14:conditionalFormatting>
        <x14:conditionalFormatting xmlns:xm="http://schemas.microsoft.com/office/excel/2006/main">
          <x14:cfRule type="cellIs" priority="27" operator="equal" id="{4FB775BA-90EC-4166-9BEB-C864C12CBCC8}">
            <xm:f>Liste!$B$4</xm:f>
            <x14:dxf/>
          </x14:cfRule>
          <xm:sqref>E48:E49</xm:sqref>
        </x14:conditionalFormatting>
        <x14:conditionalFormatting xmlns:xm="http://schemas.microsoft.com/office/excel/2006/main">
          <x14:cfRule type="cellIs" priority="23" operator="equal" id="{613EEE63-D25F-4503-B8C6-08C5CBD26C8A}">
            <xm:f>Liste!$B$4</xm:f>
            <x14:dxf/>
          </x14:cfRule>
          <xm:sqref>E52:E54</xm:sqref>
        </x14:conditionalFormatting>
        <x14:conditionalFormatting xmlns:xm="http://schemas.microsoft.com/office/excel/2006/main">
          <x14:cfRule type="cellIs" priority="19" operator="equal" id="{8FFAEA18-8034-4459-ABF2-6F57DC2EE014}">
            <xm:f>Liste!$B$4</xm:f>
            <x14:dxf/>
          </x14:cfRule>
          <xm:sqref>E57:E60</xm:sqref>
        </x14:conditionalFormatting>
        <x14:conditionalFormatting xmlns:xm="http://schemas.microsoft.com/office/excel/2006/main">
          <x14:cfRule type="cellIs" priority="15" operator="equal" id="{BB7EE609-ADCC-4C38-B5BD-8C397CCDF249}">
            <xm:f>Liste!$B$4</xm:f>
            <x14:dxf/>
          </x14:cfRule>
          <xm:sqref>E41</xm:sqref>
        </x14:conditionalFormatting>
        <x14:conditionalFormatting xmlns:xm="http://schemas.microsoft.com/office/excel/2006/main">
          <x14:cfRule type="cellIs" priority="11" operator="equal" id="{4E772193-9015-4E77-A61C-1ECF54377242}">
            <xm:f>Liste!$B$4</xm:f>
            <x14:dxf/>
          </x14:cfRule>
          <xm:sqref>E39</xm:sqref>
        </x14:conditionalFormatting>
        <x14:conditionalFormatting xmlns:xm="http://schemas.microsoft.com/office/excel/2006/main">
          <x14:cfRule type="cellIs" priority="7" operator="equal" id="{37898E53-3911-4F94-A293-DF70CBBFB587}">
            <xm:f>Liste!$B$4</xm:f>
            <x14:dxf/>
          </x14:cfRule>
          <xm:sqref>E40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Liste!$A$1:$A$2</xm:f>
          </x14:formula1>
          <xm:sqref>C12:C15 C19:C21 C4:C7 C27 C31:C32</xm:sqref>
        </x14:dataValidation>
        <x14:dataValidation type="list" allowBlank="1" showInputMessage="1" showErrorMessage="1" xr:uid="{00000000-0002-0000-0200-000001000000}">
          <x14:formula1>
            <xm:f>Liste!$B$1:$B$4</xm:f>
          </x14:formula1>
          <xm:sqref>E13:E15 E19:E21 E27 E57:E60 E48:E49 E52:E54 E39:E45 E31:E32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tabColor rgb="FF7ECDD7"/>
  </sheetPr>
  <dimension ref="A1:H55"/>
  <sheetViews>
    <sheetView topLeftCell="A19" zoomScale="70" zoomScaleNormal="70" zoomScalePageLayoutView="90" workbookViewId="0">
      <selection activeCell="D38" sqref="D38"/>
    </sheetView>
  </sheetViews>
  <sheetFormatPr defaultColWidth="11.42578125" defaultRowHeight="14.45"/>
  <cols>
    <col min="1" max="1" width="5.85546875" customWidth="1"/>
    <col min="2" max="2" width="76.7109375" customWidth="1"/>
    <col min="3" max="3" width="6.7109375" style="6" customWidth="1"/>
    <col min="4" max="4" width="34.5703125" customWidth="1"/>
    <col min="5" max="5" width="16.7109375" customWidth="1"/>
    <col min="6" max="6" width="27.28515625" customWidth="1"/>
  </cols>
  <sheetData>
    <row r="1" spans="1:8" ht="34.9" customHeight="1">
      <c r="A1" s="95" t="s">
        <v>136</v>
      </c>
      <c r="B1" s="96"/>
      <c r="C1" s="96"/>
      <c r="D1" s="96"/>
      <c r="E1" s="96"/>
      <c r="F1" s="97"/>
    </row>
    <row r="2" spans="1:8" ht="36.6" customHeight="1">
      <c r="E2" s="24" t="s">
        <v>48</v>
      </c>
      <c r="F2" s="18" t="s">
        <v>49</v>
      </c>
    </row>
    <row r="3" spans="1:8" ht="21" customHeight="1">
      <c r="A3" s="21">
        <v>1</v>
      </c>
      <c r="B3" s="12" t="s">
        <v>100</v>
      </c>
      <c r="C3" s="8"/>
      <c r="D3" s="1"/>
    </row>
    <row r="4" spans="1:8" ht="40.15" customHeight="1">
      <c r="A4" s="10" t="s">
        <v>101</v>
      </c>
      <c r="B4" s="2" t="s">
        <v>102</v>
      </c>
      <c r="C4" s="6" t="s">
        <v>24</v>
      </c>
      <c r="D4" s="2" t="str">
        <f>IF(C4=Liste!A1,"Remplir 2 - MARCHE PUBLIC POUR EHPAD DE DROIT PUBLIC","Remplir 1.2 ")</f>
        <v xml:space="preserve">Remplir 1.2 </v>
      </c>
      <c r="E4" s="32"/>
      <c r="F4" s="13"/>
    </row>
    <row r="5" spans="1:8" ht="72" customHeight="1">
      <c r="A5" s="10" t="s">
        <v>103</v>
      </c>
      <c r="B5" s="2" t="s">
        <v>137</v>
      </c>
      <c r="C5" s="6" t="s">
        <v>24</v>
      </c>
      <c r="D5" s="2" t="str">
        <f>IF(C5=Liste!A1,"Remplir 1.3 ou 1.4","Remplir 4 - MARCHE PRIVE POUR EHPAD DE DROIT PRIVE")</f>
        <v>Remplir 4 - MARCHE PRIVE POUR EHPAD DE DROIT PRIVE</v>
      </c>
      <c r="E5" s="9"/>
    </row>
    <row r="6" spans="1:8" ht="87.6" customHeight="1">
      <c r="A6" s="10" t="s">
        <v>105</v>
      </c>
      <c r="B6" s="2" t="s">
        <v>106</v>
      </c>
      <c r="C6" s="6" t="s">
        <v>22</v>
      </c>
      <c r="D6" s="20" t="str">
        <f>IF(C6=Liste!A1,"Remplir 3 - MARCHE PUBLIC POUR EHPAD DE DROIT PRIVE","Remplir 4 - MARCHE PRIVE POUR EHPAD DE DROIT PRIVE")</f>
        <v>Remplir 3 - MARCHE PUBLIC POUR EHPAD DE DROIT PRIVE</v>
      </c>
      <c r="E6" s="11"/>
    </row>
    <row r="7" spans="1:8" ht="55.15" customHeight="1">
      <c r="A7" s="10" t="s">
        <v>107</v>
      </c>
      <c r="B7" s="2" t="s">
        <v>108</v>
      </c>
      <c r="C7" s="6" t="s">
        <v>24</v>
      </c>
      <c r="D7" s="20" t="str">
        <f>IF(C7=Liste!A1,"Remplir 3 - MARCHE PUBLIC POUR EHPAD DE DROIT PRIVE","Remplir 4 - MARCHE PRIVE POUR EHPAD DE DROIT PRIVE")</f>
        <v>Remplir 4 - MARCHE PRIVE POUR EHPAD DE DROIT PRIVE</v>
      </c>
      <c r="E7" s="11"/>
    </row>
    <row r="8" spans="1:8" ht="31.15" customHeight="1">
      <c r="A8" s="7"/>
      <c r="B8" s="3"/>
    </row>
    <row r="9" spans="1:8" ht="21" customHeight="1">
      <c r="A9" s="21">
        <v>2</v>
      </c>
      <c r="B9" s="5" t="s">
        <v>109</v>
      </c>
      <c r="H9" s="64"/>
    </row>
    <row r="10" spans="1:8" ht="25.9" customHeight="1">
      <c r="A10" s="7"/>
      <c r="B10" s="33" t="s">
        <v>110</v>
      </c>
      <c r="C10" s="34"/>
      <c r="D10" s="34"/>
      <c r="E10" s="34"/>
      <c r="F10" s="34"/>
    </row>
    <row r="11" spans="1:8" ht="19.899999999999999" customHeight="1">
      <c r="A11" s="7"/>
      <c r="B11" s="14" t="s">
        <v>138</v>
      </c>
      <c r="F11" s="1"/>
    </row>
    <row r="12" spans="1:8" ht="19.899999999999999" customHeight="1">
      <c r="A12" s="7"/>
      <c r="B12" s="15" t="s">
        <v>139</v>
      </c>
      <c r="C12" s="16" t="s">
        <v>22</v>
      </c>
      <c r="D12" s="17" t="str">
        <f>IF(C12=Liste!A1,"Publicité non obligatoire"," ")</f>
        <v>Publicité non obligatoire</v>
      </c>
      <c r="E12" s="17"/>
      <c r="H12" s="64"/>
    </row>
    <row r="13" spans="1:8" ht="19.899999999999999" customHeight="1">
      <c r="A13" s="7"/>
      <c r="B13" s="2" t="s">
        <v>140</v>
      </c>
      <c r="C13" s="6" t="s">
        <v>22</v>
      </c>
      <c r="D13" s="11" t="str">
        <f>IF(C13=Liste!A1,"Publicité libre ou adaptée"," ")</f>
        <v>Publicité libre ou adaptée</v>
      </c>
      <c r="E13" s="11" t="s">
        <v>28</v>
      </c>
      <c r="F13" s="11" t="s">
        <v>32</v>
      </c>
    </row>
    <row r="14" spans="1:8" ht="19.899999999999999" customHeight="1">
      <c r="A14" s="7"/>
      <c r="B14" s="2" t="s">
        <v>141</v>
      </c>
      <c r="C14" s="6" t="s">
        <v>22</v>
      </c>
      <c r="D14" s="11" t="str">
        <f>IF(C14=Liste!A1,"Publicité au BOAMP ou dans un JAL"," ")</f>
        <v>Publicité au BOAMP ou dans un JAL</v>
      </c>
      <c r="E14" s="11" t="s">
        <v>28</v>
      </c>
      <c r="F14" s="11" t="s">
        <v>32</v>
      </c>
    </row>
    <row r="15" spans="1:8" ht="19.899999999999999" customHeight="1">
      <c r="A15" s="7"/>
      <c r="B15" s="2" t="s">
        <v>142</v>
      </c>
      <c r="C15" s="6" t="s">
        <v>22</v>
      </c>
      <c r="D15" s="11" t="str">
        <f>IF(C15=Liste!A1,"Publicité au BOAMP et au JOUE"," ")</f>
        <v>Publicité au BOAMP et au JOUE</v>
      </c>
      <c r="E15" s="11" t="s">
        <v>28</v>
      </c>
      <c r="F15" s="11" t="s">
        <v>32</v>
      </c>
    </row>
    <row r="16" spans="1:8" ht="30" customHeight="1">
      <c r="A16" s="7"/>
    </row>
    <row r="17" spans="1:8" ht="25.9" customHeight="1">
      <c r="A17" s="7"/>
      <c r="B17" s="33" t="s">
        <v>116</v>
      </c>
      <c r="C17" s="34"/>
      <c r="D17" s="34"/>
      <c r="E17" s="34"/>
      <c r="F17" s="34"/>
    </row>
    <row r="18" spans="1:8" ht="19.899999999999999" customHeight="1">
      <c r="A18" s="7"/>
      <c r="B18" s="4" t="s">
        <v>138</v>
      </c>
      <c r="C18" s="8"/>
    </row>
    <row r="19" spans="1:8" ht="19.899999999999999" customHeight="1">
      <c r="A19" s="7"/>
      <c r="B19" s="2" t="s">
        <v>139</v>
      </c>
      <c r="C19" s="6" t="s">
        <v>22</v>
      </c>
      <c r="D19" s="17" t="str">
        <f>IF(C19=Liste!A1,"Choix libre - 3 devis minimum"," ")</f>
        <v>Choix libre - 3 devis minimum</v>
      </c>
      <c r="E19" s="17" t="s">
        <v>28</v>
      </c>
      <c r="F19" s="13"/>
    </row>
    <row r="20" spans="1:8" ht="19.899999999999999" customHeight="1">
      <c r="A20" s="7"/>
      <c r="B20" s="2" t="s">
        <v>143</v>
      </c>
      <c r="C20" s="6" t="s">
        <v>22</v>
      </c>
      <c r="D20" s="11" t="str">
        <f>IF(C20=Liste!A1,"Marché à procédure adaptée (MAPA)"," ")</f>
        <v>Marché à procédure adaptée (MAPA)</v>
      </c>
      <c r="E20" s="11" t="s">
        <v>28</v>
      </c>
      <c r="F20" s="11" t="s">
        <v>32</v>
      </c>
      <c r="H20" s="64"/>
    </row>
    <row r="21" spans="1:8" ht="19.899999999999999" customHeight="1">
      <c r="A21" s="7"/>
      <c r="B21" s="2" t="s">
        <v>142</v>
      </c>
      <c r="C21" s="6" t="s">
        <v>22</v>
      </c>
      <c r="D21" s="11" t="str">
        <f>IF(C21=Liste!A1,"Procédure formalisée"," ")</f>
        <v>Procédure formalisée</v>
      </c>
      <c r="E21" s="11" t="s">
        <v>28</v>
      </c>
      <c r="F21" s="11" t="s">
        <v>32</v>
      </c>
    </row>
    <row r="22" spans="1:8" ht="19.899999999999999" customHeight="1">
      <c r="A22" s="7"/>
    </row>
    <row r="23" spans="1:8" ht="38.450000000000003" customHeight="1">
      <c r="A23" s="7"/>
    </row>
    <row r="24" spans="1:8" ht="21" customHeight="1">
      <c r="A24" s="21">
        <v>3</v>
      </c>
      <c r="B24" s="5" t="s">
        <v>118</v>
      </c>
    </row>
    <row r="25" spans="1:8" ht="25.9" customHeight="1">
      <c r="A25" s="7"/>
      <c r="B25" s="33" t="s">
        <v>110</v>
      </c>
      <c r="C25" s="34"/>
      <c r="D25" s="34"/>
      <c r="E25" s="34"/>
      <c r="F25" s="34"/>
    </row>
    <row r="26" spans="1:8" ht="19.899999999999999" customHeight="1">
      <c r="B26" s="4" t="s">
        <v>138</v>
      </c>
      <c r="C26" s="8"/>
    </row>
    <row r="27" spans="1:8" ht="19.899999999999999" customHeight="1">
      <c r="B27" s="2" t="s">
        <v>142</v>
      </c>
      <c r="C27" s="6" t="s">
        <v>22</v>
      </c>
      <c r="D27" s="17" t="str">
        <f>IF(C27=Liste!A1,"Publicité au BOAMP et au JOUE"," ")</f>
        <v>Publicité au BOAMP et au JOUE</v>
      </c>
      <c r="E27" s="17" t="s">
        <v>28</v>
      </c>
      <c r="F27" s="17" t="s">
        <v>32</v>
      </c>
      <c r="H27" s="11"/>
    </row>
    <row r="28" spans="1:8" ht="19.899999999999999" customHeight="1"/>
    <row r="29" spans="1:8" ht="25.9" customHeight="1">
      <c r="B29" s="33" t="s">
        <v>116</v>
      </c>
      <c r="C29" s="34"/>
      <c r="D29" s="34"/>
      <c r="E29" s="34"/>
      <c r="F29" s="34"/>
    </row>
    <row r="30" spans="1:8" ht="19.899999999999999" customHeight="1">
      <c r="B30" s="4" t="s">
        <v>138</v>
      </c>
      <c r="C30" s="8"/>
    </row>
    <row r="31" spans="1:8" ht="19.899999999999999" customHeight="1">
      <c r="B31" s="2" t="s">
        <v>142</v>
      </c>
      <c r="C31" s="6" t="s">
        <v>22</v>
      </c>
      <c r="D31" s="17" t="str">
        <f>IF(C31=Liste!A1,"Procédure formalisée"," ")</f>
        <v>Procédure formalisée</v>
      </c>
      <c r="E31" s="17" t="s">
        <v>28</v>
      </c>
      <c r="F31" s="17" t="s">
        <v>32</v>
      </c>
      <c r="H31" s="11"/>
    </row>
    <row r="33" spans="1:6" ht="42" customHeight="1"/>
    <row r="34" spans="1:6" ht="26.45" customHeight="1">
      <c r="A34" s="21">
        <v>4</v>
      </c>
      <c r="B34" s="5" t="s">
        <v>119</v>
      </c>
    </row>
    <row r="35" spans="1:6" ht="19.899999999999999" customHeight="1">
      <c r="A35" s="7"/>
      <c r="B35" s="33" t="s">
        <v>110</v>
      </c>
      <c r="C35" s="34"/>
      <c r="D35" s="70" t="s">
        <v>120</v>
      </c>
      <c r="E35" s="34"/>
      <c r="F35" s="34"/>
    </row>
    <row r="36" spans="1:6" ht="19.899999999999999" customHeight="1">
      <c r="B36" s="33" t="s">
        <v>116</v>
      </c>
      <c r="C36" s="34"/>
      <c r="D36" s="70" t="s">
        <v>120</v>
      </c>
      <c r="E36" s="34"/>
      <c r="F36" s="34"/>
    </row>
    <row r="37" spans="1:6" ht="19.899999999999999" customHeight="1"/>
    <row r="38" spans="1:6" ht="19.899999999999999" customHeight="1"/>
    <row r="39" spans="1:6" ht="19.899999999999999" customHeight="1"/>
    <row r="40" spans="1:6" ht="19.899999999999999" customHeight="1"/>
    <row r="41" spans="1:6" ht="19.899999999999999" customHeight="1"/>
    <row r="42" spans="1:6" ht="19.899999999999999" customHeight="1"/>
    <row r="43" spans="1:6" ht="19.899999999999999" customHeight="1"/>
    <row r="44" spans="1:6" ht="19.899999999999999" customHeight="1"/>
    <row r="45" spans="1:6" ht="19.899999999999999" customHeight="1"/>
    <row r="46" spans="1:6" ht="19.899999999999999" customHeight="1"/>
    <row r="47" spans="1:6" ht="19.899999999999999" customHeight="1"/>
    <row r="48" spans="1:6"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sheetData>
  <mergeCells count="1">
    <mergeCell ref="A1:F1"/>
  </mergeCells>
  <conditionalFormatting sqref="E13:E15 E31">
    <cfRule type="cellIs" dxfId="62" priority="14" operator="equal">
      <formula>"FAIT"</formula>
    </cfRule>
    <cfRule type="cellIs" dxfId="61" priority="15" operator="equal">
      <formula>"NON FAIT"</formula>
    </cfRule>
    <cfRule type="containsText" dxfId="60" priority="16" operator="containsText" text="EN COURS">
      <formula>NOT(ISERROR(SEARCH("EN COURS",E13)))</formula>
    </cfRule>
  </conditionalFormatting>
  <conditionalFormatting sqref="E19:E21">
    <cfRule type="cellIs" dxfId="59" priority="10" operator="equal">
      <formula>"FAIT"</formula>
    </cfRule>
    <cfRule type="cellIs" dxfId="58" priority="11" operator="equal">
      <formula>"NON FAIT"</formula>
    </cfRule>
    <cfRule type="containsText" dxfId="57" priority="12" operator="containsText" text="EN COURS">
      <formula>NOT(ISERROR(SEARCH("EN COURS",E19)))</formula>
    </cfRule>
  </conditionalFormatting>
  <conditionalFormatting sqref="E27">
    <cfRule type="cellIs" dxfId="56" priority="6" operator="equal">
      <formula>"FAIT"</formula>
    </cfRule>
    <cfRule type="cellIs" dxfId="55" priority="7" operator="equal">
      <formula>"NON FAIT"</formula>
    </cfRule>
    <cfRule type="containsText" dxfId="54" priority="8" operator="containsText" text="EN COURS">
      <formula>NOT(ISERROR(SEARCH("EN COURS",E27)))</formula>
    </cfRule>
  </conditionalFormatting>
  <pageMargins left="0.7" right="0.7" top="0.75" bottom="0.75" header="0.3" footer="0.3"/>
  <pageSetup paperSize="9"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cellIs" priority="13" operator="equal" id="{3FD6B412-B110-481B-BF49-7E02C44F62DF}">
            <xm:f>Liste!$B$4</xm:f>
            <x14:dxf/>
          </x14:cfRule>
          <xm:sqref>E13:E15 E31</xm:sqref>
        </x14:conditionalFormatting>
        <x14:conditionalFormatting xmlns:xm="http://schemas.microsoft.com/office/excel/2006/main">
          <x14:cfRule type="cellIs" priority="9" operator="equal" id="{91E311F9-46BC-4931-A9F9-F54957ADC8D5}">
            <xm:f>Liste!$B$4</xm:f>
            <x14:dxf/>
          </x14:cfRule>
          <xm:sqref>E19:E21</xm:sqref>
        </x14:conditionalFormatting>
        <x14:conditionalFormatting xmlns:xm="http://schemas.microsoft.com/office/excel/2006/main">
          <x14:cfRule type="cellIs" priority="5" operator="equal" id="{35287628-FCB9-40FE-940F-36CE2A629052}">
            <xm:f>Liste!$B$4</xm:f>
            <x14:dxf/>
          </x14:cfRule>
          <xm:sqref>E27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Liste!$A$1:$A$2</xm:f>
          </x14:formula1>
          <xm:sqref>C12:C15 C19:C21 C4:C7 C27 C31</xm:sqref>
        </x14:dataValidation>
        <x14:dataValidation type="list" allowBlank="1" showInputMessage="1" showErrorMessage="1" xr:uid="{00000000-0002-0000-0300-000001000000}">
          <x14:formula1>
            <xm:f>Liste!$B$1:$B$4</xm:f>
          </x14:formula1>
          <xm:sqref>E13:E15 E19:E21 E27 E31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FEFF0"/>
  </sheetPr>
  <dimension ref="A1:F51"/>
  <sheetViews>
    <sheetView zoomScale="70" zoomScaleNormal="70" workbookViewId="0">
      <selection activeCell="D19" sqref="D19"/>
    </sheetView>
  </sheetViews>
  <sheetFormatPr defaultColWidth="11.42578125" defaultRowHeight="14.45"/>
  <cols>
    <col min="1" max="1" width="5.85546875" customWidth="1"/>
    <col min="2" max="2" width="76.7109375" customWidth="1"/>
    <col min="3" max="3" width="16.7109375" customWidth="1"/>
    <col min="4" max="4" width="39.140625" customWidth="1"/>
  </cols>
  <sheetData>
    <row r="1" spans="1:6" ht="29.45" customHeight="1">
      <c r="A1" s="98" t="s">
        <v>144</v>
      </c>
      <c r="B1" s="99"/>
      <c r="C1" s="99"/>
      <c r="D1" s="100"/>
    </row>
    <row r="2" spans="1:6" ht="21" customHeight="1">
      <c r="A2" s="19"/>
      <c r="B2" s="5"/>
    </row>
    <row r="3" spans="1:6" ht="21" customHeight="1">
      <c r="A3" s="19"/>
      <c r="B3" s="25"/>
      <c r="C3" s="35" t="s">
        <v>48</v>
      </c>
      <c r="D3" s="36" t="s">
        <v>49</v>
      </c>
    </row>
    <row r="4" spans="1:6" ht="34.15" customHeight="1">
      <c r="B4" s="20" t="s">
        <v>145</v>
      </c>
      <c r="C4" s="11" t="s">
        <v>28</v>
      </c>
    </row>
    <row r="5" spans="1:6" ht="19.899999999999999" customHeight="1">
      <c r="B5" s="20" t="s">
        <v>146</v>
      </c>
      <c r="C5" s="11" t="s">
        <v>28</v>
      </c>
      <c r="D5" s="11" t="s">
        <v>32</v>
      </c>
    </row>
    <row r="6" spans="1:6" ht="19.899999999999999" customHeight="1">
      <c r="A6" s="59"/>
      <c r="B6" s="20" t="s">
        <v>147</v>
      </c>
      <c r="C6" s="11" t="s">
        <v>28</v>
      </c>
      <c r="D6" s="11" t="s">
        <v>148</v>
      </c>
    </row>
    <row r="7" spans="1:6" ht="19.899999999999999" customHeight="1">
      <c r="A7" s="59" t="s">
        <v>34</v>
      </c>
      <c r="B7" s="11" t="s">
        <v>149</v>
      </c>
      <c r="C7" s="11" t="s">
        <v>28</v>
      </c>
      <c r="D7" s="11" t="s">
        <v>150</v>
      </c>
      <c r="F7" s="64"/>
    </row>
    <row r="8" spans="1:6" ht="19.899999999999999" customHeight="1">
      <c r="B8" s="20" t="s">
        <v>151</v>
      </c>
      <c r="C8" s="11" t="s">
        <v>28</v>
      </c>
      <c r="D8" s="11"/>
    </row>
    <row r="9" spans="1:6" ht="19.899999999999999" customHeight="1">
      <c r="B9" s="20"/>
      <c r="D9" s="11"/>
    </row>
    <row r="10" spans="1:6" ht="19.899999999999999" customHeight="1">
      <c r="B10" s="43" t="s">
        <v>152</v>
      </c>
      <c r="C10" s="1"/>
      <c r="D10" s="30"/>
    </row>
    <row r="11" spans="1:6" ht="19.899999999999999" customHeight="1">
      <c r="B11" s="20" t="s">
        <v>153</v>
      </c>
      <c r="C11" s="11" t="s">
        <v>28</v>
      </c>
      <c r="D11" s="11"/>
    </row>
    <row r="12" spans="1:6" ht="19.899999999999999" customHeight="1">
      <c r="B12" s="20" t="s">
        <v>154</v>
      </c>
      <c r="C12" s="11" t="s">
        <v>28</v>
      </c>
      <c r="D12" s="11" t="s">
        <v>32</v>
      </c>
    </row>
    <row r="13" spans="1:6" ht="49.9" customHeight="1">
      <c r="B13" s="20" t="s">
        <v>155</v>
      </c>
      <c r="C13" s="11" t="s">
        <v>28</v>
      </c>
      <c r="D13" s="20" t="s">
        <v>156</v>
      </c>
    </row>
    <row r="14" spans="1:6" ht="40.15" customHeight="1">
      <c r="B14" s="20" t="s">
        <v>157</v>
      </c>
      <c r="C14" s="11" t="s">
        <v>28</v>
      </c>
    </row>
    <row r="15" spans="1:6" ht="19.899999999999999" customHeight="1">
      <c r="B15" s="20" t="s">
        <v>158</v>
      </c>
      <c r="C15" s="11" t="s">
        <v>28</v>
      </c>
    </row>
    <row r="16" spans="1:6" ht="19.899999999999999" customHeight="1">
      <c r="B16" s="20" t="s">
        <v>159</v>
      </c>
      <c r="C16" s="11" t="s">
        <v>28</v>
      </c>
    </row>
    <row r="17" spans="1:6" ht="19.899999999999999" customHeight="1">
      <c r="B17" s="20" t="s">
        <v>160</v>
      </c>
      <c r="C17" s="11" t="s">
        <v>28</v>
      </c>
    </row>
    <row r="18" spans="1:6" ht="19.899999999999999" customHeight="1">
      <c r="B18" s="20" t="s">
        <v>161</v>
      </c>
      <c r="C18" s="11" t="s">
        <v>28</v>
      </c>
    </row>
    <row r="19" spans="1:6" ht="19.899999999999999" customHeight="1"/>
    <row r="20" spans="1:6" s="6" customFormat="1" ht="19.899999999999999" customHeight="1">
      <c r="A20"/>
      <c r="B20"/>
      <c r="C20"/>
      <c r="D20"/>
      <c r="E20"/>
      <c r="F20"/>
    </row>
    <row r="21" spans="1:6" s="6" customFormat="1" ht="19.899999999999999" customHeight="1">
      <c r="A21"/>
      <c r="B21"/>
      <c r="C21"/>
      <c r="D21"/>
      <c r="E21"/>
      <c r="F21"/>
    </row>
    <row r="22" spans="1:6" s="6" customFormat="1" ht="19.899999999999999" customHeight="1">
      <c r="A22"/>
      <c r="B22"/>
      <c r="C22"/>
      <c r="D22"/>
      <c r="E22"/>
      <c r="F22"/>
    </row>
    <row r="23" spans="1:6" s="6" customFormat="1" ht="19.899999999999999" customHeight="1">
      <c r="A23"/>
      <c r="B23"/>
      <c r="C23"/>
      <c r="D23"/>
      <c r="E23"/>
      <c r="F23"/>
    </row>
    <row r="24" spans="1:6" s="6" customFormat="1" ht="19.899999999999999" customHeight="1">
      <c r="A24"/>
      <c r="B24"/>
      <c r="C24"/>
      <c r="D24"/>
      <c r="E24"/>
      <c r="F24"/>
    </row>
    <row r="25" spans="1:6" s="6" customFormat="1" ht="19.899999999999999" customHeight="1">
      <c r="A25"/>
      <c r="B25"/>
      <c r="C25"/>
      <c r="D25"/>
      <c r="E25"/>
      <c r="F25"/>
    </row>
    <row r="26" spans="1:6" s="6" customFormat="1" ht="19.899999999999999" customHeight="1">
      <c r="A26"/>
      <c r="B26"/>
      <c r="C26"/>
      <c r="D26"/>
      <c r="E26"/>
      <c r="F26"/>
    </row>
    <row r="27" spans="1:6" s="6" customFormat="1" ht="19.899999999999999" customHeight="1">
      <c r="A27"/>
      <c r="B27"/>
      <c r="C27"/>
      <c r="D27"/>
      <c r="E27"/>
      <c r="F27"/>
    </row>
    <row r="28" spans="1:6" ht="19.899999999999999" customHeight="1"/>
    <row r="29" spans="1:6" ht="19.899999999999999" customHeight="1"/>
    <row r="30" spans="1:6" ht="19.899999999999999" customHeight="1"/>
    <row r="31" spans="1:6" ht="19.899999999999999" customHeight="1"/>
    <row r="32" spans="1:6" ht="19.899999999999999" customHeight="1"/>
    <row r="33" ht="19.899999999999999" customHeight="1"/>
    <row r="34" ht="19.899999999999999" customHeight="1"/>
    <row r="35" ht="19.899999999999999" customHeight="1"/>
    <row r="36" ht="19.899999999999999" customHeight="1"/>
    <row r="37" ht="19.899999999999999" customHeight="1"/>
    <row r="38" ht="19.899999999999999" customHeight="1"/>
    <row r="39" ht="19.899999999999999" customHeight="1"/>
    <row r="40" ht="19.899999999999999" customHeight="1"/>
    <row r="41" ht="19.899999999999999" customHeight="1"/>
    <row r="42" ht="19.899999999999999" customHeight="1"/>
    <row r="43" ht="19.899999999999999" customHeight="1"/>
    <row r="44" ht="19.899999999999999" customHeight="1"/>
    <row r="45" ht="19.899999999999999" customHeight="1"/>
    <row r="46" ht="19.899999999999999" customHeight="1"/>
    <row r="47" ht="19.899999999999999" customHeight="1"/>
    <row r="48" ht="19.899999999999999" customHeight="1"/>
    <row r="49" ht="19.899999999999999" customHeight="1"/>
    <row r="50" ht="19.899999999999999" customHeight="1"/>
    <row r="51" ht="19.899999999999999" customHeight="1"/>
  </sheetData>
  <mergeCells count="1">
    <mergeCell ref="A1:D1"/>
  </mergeCells>
  <conditionalFormatting sqref="C4:C8">
    <cfRule type="cellIs" dxfId="53" priority="6" operator="equal">
      <formula>"FAIT"</formula>
    </cfRule>
    <cfRule type="cellIs" dxfId="52" priority="7" operator="equal">
      <formula>"NON FAIT"</formula>
    </cfRule>
    <cfRule type="containsText" dxfId="51" priority="8" operator="containsText" text="EN COURS">
      <formula>NOT(ISERROR(SEARCH("EN COURS",C4)))</formula>
    </cfRule>
  </conditionalFormatting>
  <conditionalFormatting sqref="C11:C18">
    <cfRule type="cellIs" dxfId="50" priority="2" operator="equal">
      <formula>"FAIT"</formula>
    </cfRule>
    <cfRule type="cellIs" dxfId="49" priority="3" operator="equal">
      <formula>"NON FAIT"</formula>
    </cfRule>
    <cfRule type="containsText" dxfId="48" priority="4" operator="containsText" text="EN COURS">
      <formula>NOT(ISERROR(SEARCH("EN COURS",C11)))</formula>
    </cfRule>
  </conditionalFormatting>
  <pageMargins left="0.7" right="0.7" top="0.75" bottom="0.75" header="0.3" footer="0.3"/>
  <pageSetup paperSize="9"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cellIs" priority="5" operator="equal" id="{71113D41-5AEB-4E39-A964-0A2D9FFAB07F}">
            <xm:f>Liste!$B$4</xm:f>
            <x14:dxf/>
          </x14:cfRule>
          <xm:sqref>C4:C8</xm:sqref>
        </x14:conditionalFormatting>
        <x14:conditionalFormatting xmlns:xm="http://schemas.microsoft.com/office/excel/2006/main">
          <x14:cfRule type="cellIs" priority="1" operator="equal" id="{FB8CC2C9-B3B7-454F-B07A-D6429D5ABCF5}">
            <xm:f>Liste!$B$4</xm:f>
            <x14:dxf/>
          </x14:cfRule>
          <xm:sqref>C11:C18</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0000000}">
          <x14:formula1>
            <xm:f>Liste!$B$1:$B$4</xm:f>
          </x14:formula1>
          <xm:sqref>C4:C8 C11:C18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ECDD7"/>
  </sheetPr>
  <dimension ref="A1:F55"/>
  <sheetViews>
    <sheetView zoomScale="70" zoomScaleNormal="70" workbookViewId="0">
      <selection activeCell="I12" sqref="I12"/>
    </sheetView>
  </sheetViews>
  <sheetFormatPr defaultColWidth="11.42578125" defaultRowHeight="14.45"/>
  <cols>
    <col min="1" max="1" width="5.85546875" customWidth="1"/>
    <col min="2" max="2" width="76.7109375" customWidth="1"/>
    <col min="3" max="3" width="16.7109375" customWidth="1"/>
    <col min="4" max="4" width="27.28515625" customWidth="1"/>
  </cols>
  <sheetData>
    <row r="1" spans="1:6" ht="31.15" customHeight="1">
      <c r="A1" s="38"/>
      <c r="B1" s="101" t="s">
        <v>162</v>
      </c>
      <c r="C1" s="101"/>
      <c r="D1" s="39"/>
    </row>
    <row r="2" spans="1:6" ht="19.899999999999999" customHeight="1">
      <c r="A2" s="19"/>
      <c r="B2" s="5"/>
      <c r="C2" s="5"/>
    </row>
    <row r="3" spans="1:6" ht="19.899999999999999" customHeight="1">
      <c r="A3" s="19"/>
      <c r="B3" s="25"/>
      <c r="C3" s="35" t="s">
        <v>48</v>
      </c>
      <c r="D3" s="36" t="s">
        <v>49</v>
      </c>
    </row>
    <row r="4" spans="1:6" ht="19.899999999999999" customHeight="1">
      <c r="B4" s="22" t="s">
        <v>163</v>
      </c>
    </row>
    <row r="5" spans="1:6" ht="19.899999999999999" customHeight="1">
      <c r="B5" s="20" t="s">
        <v>164</v>
      </c>
      <c r="C5" s="11" t="s">
        <v>28</v>
      </c>
    </row>
    <row r="6" spans="1:6" ht="19.899999999999999" customHeight="1">
      <c r="B6" s="20" t="s">
        <v>133</v>
      </c>
      <c r="C6" s="11" t="s">
        <v>28</v>
      </c>
    </row>
    <row r="7" spans="1:6" ht="19.899999999999999" customHeight="1">
      <c r="B7" s="20" t="s">
        <v>165</v>
      </c>
      <c r="C7" s="11" t="s">
        <v>28</v>
      </c>
    </row>
    <row r="8" spans="1:6" ht="19.899999999999999" customHeight="1">
      <c r="B8" s="20" t="s">
        <v>166</v>
      </c>
      <c r="C8" s="11" t="s">
        <v>28</v>
      </c>
    </row>
    <row r="9" spans="1:6" ht="19.899999999999999" customHeight="1">
      <c r="B9" s="20"/>
      <c r="C9" s="11"/>
    </row>
    <row r="10" spans="1:6" ht="19.899999999999999" customHeight="1">
      <c r="B10" s="20" t="s">
        <v>167</v>
      </c>
      <c r="C10" s="11" t="s">
        <v>28</v>
      </c>
      <c r="D10" s="9" t="s">
        <v>32</v>
      </c>
    </row>
    <row r="11" spans="1:6" ht="19.899999999999999" customHeight="1">
      <c r="B11" s="20" t="s">
        <v>168</v>
      </c>
      <c r="C11" s="11" t="s">
        <v>28</v>
      </c>
      <c r="D11" s="9"/>
    </row>
    <row r="12" spans="1:6" ht="19.899999999999999" customHeight="1">
      <c r="B12" s="20" t="s">
        <v>169</v>
      </c>
      <c r="C12" s="11" t="s">
        <v>28</v>
      </c>
      <c r="D12" s="9"/>
    </row>
    <row r="13" spans="1:6" ht="19.899999999999999" customHeight="1">
      <c r="B13" s="20"/>
      <c r="D13" s="9"/>
    </row>
    <row r="14" spans="1:6" ht="19.899999999999999" customHeight="1">
      <c r="B14" s="43" t="s">
        <v>152</v>
      </c>
      <c r="C14" s="1"/>
      <c r="D14" s="37"/>
    </row>
    <row r="15" spans="1:6" ht="19.899999999999999" customHeight="1">
      <c r="B15" s="20" t="s">
        <v>153</v>
      </c>
      <c r="C15" s="11" t="s">
        <v>28</v>
      </c>
      <c r="D15" s="9"/>
    </row>
    <row r="16" spans="1:6" s="6" customFormat="1" ht="19.899999999999999" customHeight="1">
      <c r="A16"/>
      <c r="B16" s="20" t="s">
        <v>170</v>
      </c>
      <c r="C16" s="11" t="s">
        <v>28</v>
      </c>
      <c r="D16" s="9" t="s">
        <v>32</v>
      </c>
      <c r="E16"/>
      <c r="F16"/>
    </row>
    <row r="17" spans="1:6" s="6" customFormat="1" ht="19.899999999999999" customHeight="1">
      <c r="A17"/>
      <c r="B17" s="20" t="s">
        <v>155</v>
      </c>
      <c r="C17" s="11" t="s">
        <v>28</v>
      </c>
      <c r="D17" s="11" t="s">
        <v>171</v>
      </c>
      <c r="E17"/>
      <c r="F17"/>
    </row>
    <row r="18" spans="1:6" s="6" customFormat="1" ht="37.9" customHeight="1">
      <c r="A18"/>
      <c r="B18" s="20" t="s">
        <v>157</v>
      </c>
      <c r="C18" s="11" t="s">
        <v>28</v>
      </c>
      <c r="D18"/>
      <c r="E18"/>
      <c r="F18"/>
    </row>
    <row r="19" spans="1:6" s="6" customFormat="1" ht="19.899999999999999" customHeight="1">
      <c r="A19"/>
      <c r="B19" s="20" t="s">
        <v>158</v>
      </c>
      <c r="C19" s="11" t="s">
        <v>28</v>
      </c>
      <c r="D19"/>
      <c r="E19"/>
      <c r="F19"/>
    </row>
    <row r="20" spans="1:6" s="6" customFormat="1" ht="19.899999999999999" customHeight="1">
      <c r="A20"/>
      <c r="B20" s="20" t="s">
        <v>159</v>
      </c>
      <c r="C20" s="11" t="s">
        <v>28</v>
      </c>
      <c r="D20"/>
      <c r="E20"/>
      <c r="F20"/>
    </row>
    <row r="21" spans="1:6" s="6" customFormat="1" ht="19.899999999999999" customHeight="1">
      <c r="A21"/>
      <c r="B21" s="20" t="s">
        <v>160</v>
      </c>
      <c r="C21" s="11" t="s">
        <v>28</v>
      </c>
      <c r="D21"/>
      <c r="E21"/>
      <c r="F21"/>
    </row>
    <row r="22" spans="1:6" s="6" customFormat="1" ht="19.899999999999999" customHeight="1">
      <c r="A22"/>
      <c r="B22" s="20" t="s">
        <v>161</v>
      </c>
      <c r="C22" s="11" t="s">
        <v>28</v>
      </c>
      <c r="D22"/>
      <c r="E22"/>
      <c r="F22"/>
    </row>
    <row r="23" spans="1:6" s="6" customFormat="1" ht="19.899999999999999" customHeight="1">
      <c r="A23"/>
      <c r="B23"/>
      <c r="C23"/>
      <c r="D23"/>
      <c r="E23"/>
      <c r="F23"/>
    </row>
    <row r="24" spans="1:6" s="6" customFormat="1" ht="19.899999999999999" customHeight="1">
      <c r="A24"/>
      <c r="B24"/>
      <c r="C24"/>
      <c r="D24"/>
      <c r="E24"/>
      <c r="F24"/>
    </row>
    <row r="25" spans="1:6" s="6" customFormat="1" ht="19.899999999999999" customHeight="1">
      <c r="A25"/>
      <c r="B25"/>
      <c r="C25"/>
      <c r="D25"/>
      <c r="E25"/>
      <c r="F25"/>
    </row>
    <row r="26" spans="1:6" s="6" customFormat="1" ht="19.899999999999999" customHeight="1">
      <c r="A26"/>
      <c r="B26"/>
      <c r="C26"/>
      <c r="D26"/>
      <c r="E26"/>
      <c r="F26"/>
    </row>
    <row r="27" spans="1:6" s="6" customFormat="1" ht="19.899999999999999" customHeight="1">
      <c r="A27"/>
      <c r="B27"/>
      <c r="C27"/>
      <c r="D27"/>
      <c r="E27"/>
      <c r="F27"/>
    </row>
    <row r="28" spans="1:6" s="6" customFormat="1" ht="19.899999999999999" customHeight="1">
      <c r="A28"/>
      <c r="B28"/>
      <c r="C28"/>
      <c r="D28"/>
      <c r="E28"/>
      <c r="F28"/>
    </row>
    <row r="29" spans="1:6" s="6" customFormat="1" ht="19.899999999999999" customHeight="1">
      <c r="A29"/>
      <c r="B29"/>
      <c r="C29"/>
      <c r="D29"/>
      <c r="E29"/>
      <c r="F29"/>
    </row>
    <row r="30" spans="1:6" s="6" customFormat="1" ht="19.899999999999999" customHeight="1">
      <c r="A30"/>
      <c r="B30"/>
      <c r="C30"/>
      <c r="D30"/>
      <c r="E30"/>
      <c r="F30"/>
    </row>
    <row r="31" spans="1:6" s="6" customFormat="1" ht="19.899999999999999" customHeight="1">
      <c r="A31"/>
      <c r="B31"/>
      <c r="C31"/>
      <c r="D31"/>
      <c r="E31"/>
      <c r="F31"/>
    </row>
    <row r="32" spans="1:6" ht="19.899999999999999" customHeight="1"/>
    <row r="33" ht="19.899999999999999" customHeight="1"/>
    <row r="34" ht="19.899999999999999" customHeight="1"/>
    <row r="35" ht="19.899999999999999" customHeight="1"/>
    <row r="36" ht="19.899999999999999" customHeight="1"/>
    <row r="37" ht="19.899999999999999" customHeight="1"/>
    <row r="38" ht="19.899999999999999" customHeight="1"/>
    <row r="39" ht="19.899999999999999" customHeight="1"/>
    <row r="40" ht="19.899999999999999" customHeight="1"/>
    <row r="41" ht="19.899999999999999" customHeight="1"/>
    <row r="42" ht="19.899999999999999" customHeight="1"/>
    <row r="43" ht="19.899999999999999" customHeight="1"/>
    <row r="44" ht="19.899999999999999" customHeight="1"/>
    <row r="45" ht="19.899999999999999" customHeight="1"/>
    <row r="46" ht="19.899999999999999" customHeight="1"/>
    <row r="47" ht="19.899999999999999" customHeight="1"/>
    <row r="48"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sheetData>
  <mergeCells count="1">
    <mergeCell ref="B1:C1"/>
  </mergeCells>
  <conditionalFormatting sqref="C5:C12">
    <cfRule type="cellIs" dxfId="47" priority="6" operator="equal">
      <formula>"FAIT"</formula>
    </cfRule>
    <cfRule type="cellIs" dxfId="46" priority="7" operator="equal">
      <formula>"NON FAIT"</formula>
    </cfRule>
    <cfRule type="containsText" dxfId="45" priority="8" operator="containsText" text="EN COURS">
      <formula>NOT(ISERROR(SEARCH("EN COURS",C5)))</formula>
    </cfRule>
  </conditionalFormatting>
  <conditionalFormatting sqref="C15:C22">
    <cfRule type="cellIs" dxfId="44" priority="2" operator="equal">
      <formula>"FAIT"</formula>
    </cfRule>
    <cfRule type="cellIs" dxfId="43" priority="3" operator="equal">
      <formula>"NON FAIT"</formula>
    </cfRule>
    <cfRule type="containsText" dxfId="42" priority="4" operator="containsText" text="EN COURS">
      <formula>NOT(ISERROR(SEARCH("EN COURS",C15)))</formula>
    </cfRule>
  </conditionalFormatting>
  <pageMargins left="0.7" right="0.7" top="0.75" bottom="0.75" header="0.3" footer="0.3"/>
  <pageSetup paperSize="9"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cellIs" priority="5" operator="equal" id="{E5520723-68AA-47C4-8CFA-B1C7208E5D81}">
            <xm:f>Liste!$B$4</xm:f>
            <x14:dxf/>
          </x14:cfRule>
          <xm:sqref>C5:C12</xm:sqref>
        </x14:conditionalFormatting>
        <x14:conditionalFormatting xmlns:xm="http://schemas.microsoft.com/office/excel/2006/main">
          <x14:cfRule type="cellIs" priority="1" operator="equal" id="{E8B98143-A524-4188-8707-9C92F0F8FF59}">
            <xm:f>Liste!$B$4</xm:f>
            <x14:dxf/>
          </x14:cfRule>
          <xm:sqref>C15:C22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Liste!$B$1:$B$4</xm:f>
          </x14:formula1>
          <xm:sqref>C5:C12 C15:C22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FEFF0"/>
  </sheetPr>
  <dimension ref="A1:F64"/>
  <sheetViews>
    <sheetView topLeftCell="A2" zoomScale="70" zoomScaleNormal="70" workbookViewId="0">
      <selection activeCell="B23" sqref="B23"/>
    </sheetView>
  </sheetViews>
  <sheetFormatPr defaultColWidth="11.42578125" defaultRowHeight="14.45"/>
  <cols>
    <col min="1" max="1" width="5.85546875" customWidth="1"/>
    <col min="2" max="2" width="76.7109375" customWidth="1"/>
    <col min="3" max="3" width="16.7109375" style="6" customWidth="1"/>
    <col min="4" max="4" width="27.28515625" customWidth="1"/>
  </cols>
  <sheetData>
    <row r="1" spans="1:4" ht="38.450000000000003" customHeight="1">
      <c r="A1" s="40"/>
      <c r="B1" s="102" t="s">
        <v>172</v>
      </c>
      <c r="C1" s="102"/>
      <c r="D1" s="41"/>
    </row>
    <row r="2" spans="1:4" ht="19.899999999999999" customHeight="1">
      <c r="A2" s="19"/>
      <c r="B2" s="5"/>
      <c r="C2" s="5"/>
    </row>
    <row r="3" spans="1:4" ht="19.899999999999999" customHeight="1">
      <c r="A3" s="19"/>
      <c r="B3" s="25"/>
      <c r="C3" s="42" t="s">
        <v>48</v>
      </c>
      <c r="D3" s="8" t="s">
        <v>49</v>
      </c>
    </row>
    <row r="4" spans="1:4" ht="19.899999999999999" customHeight="1">
      <c r="B4" s="22" t="s">
        <v>163</v>
      </c>
    </row>
    <row r="5" spans="1:4" ht="19.899999999999999" customHeight="1">
      <c r="B5" s="20" t="s">
        <v>164</v>
      </c>
      <c r="C5" s="11" t="s">
        <v>28</v>
      </c>
    </row>
    <row r="6" spans="1:4" ht="19.899999999999999" customHeight="1">
      <c r="B6" s="20" t="s">
        <v>133</v>
      </c>
      <c r="C6" s="11" t="s">
        <v>28</v>
      </c>
    </row>
    <row r="7" spans="1:4" ht="19.899999999999999" customHeight="1">
      <c r="B7" s="20" t="s">
        <v>165</v>
      </c>
      <c r="C7" s="11" t="s">
        <v>28</v>
      </c>
    </row>
    <row r="8" spans="1:4" ht="19.899999999999999" customHeight="1">
      <c r="B8" s="20" t="s">
        <v>166</v>
      </c>
      <c r="C8" s="11" t="s">
        <v>28</v>
      </c>
    </row>
    <row r="9" spans="1:4" ht="19.899999999999999" customHeight="1">
      <c r="B9" s="20"/>
    </row>
    <row r="10" spans="1:4" ht="19.899999999999999" customHeight="1">
      <c r="B10" s="20" t="s">
        <v>173</v>
      </c>
      <c r="C10" s="11" t="s">
        <v>28</v>
      </c>
      <c r="D10" s="9" t="s">
        <v>32</v>
      </c>
    </row>
    <row r="11" spans="1:4" ht="19.899999999999999" customHeight="1">
      <c r="B11" s="20" t="s">
        <v>168</v>
      </c>
      <c r="C11" s="11" t="s">
        <v>28</v>
      </c>
      <c r="D11" s="9"/>
    </row>
    <row r="12" spans="1:4" ht="19.899999999999999" customHeight="1">
      <c r="B12" s="20" t="s">
        <v>174</v>
      </c>
      <c r="C12" s="11" t="s">
        <v>28</v>
      </c>
      <c r="D12" s="9"/>
    </row>
    <row r="13" spans="1:4" ht="19.899999999999999" customHeight="1">
      <c r="B13" s="20" t="s">
        <v>175</v>
      </c>
      <c r="C13" s="11" t="s">
        <v>28</v>
      </c>
      <c r="D13" s="9" t="s">
        <v>32</v>
      </c>
    </row>
    <row r="14" spans="1:4" ht="19.899999999999999" customHeight="1">
      <c r="B14" s="20" t="s">
        <v>169</v>
      </c>
      <c r="C14" s="11" t="s">
        <v>28</v>
      </c>
      <c r="D14" s="9"/>
    </row>
    <row r="15" spans="1:4" ht="19.899999999999999" customHeight="1">
      <c r="B15" s="20"/>
      <c r="D15" s="9"/>
    </row>
    <row r="16" spans="1:4" ht="19.899999999999999" customHeight="1">
      <c r="B16" s="43" t="s">
        <v>152</v>
      </c>
      <c r="C16" s="8"/>
      <c r="D16" s="37"/>
    </row>
    <row r="17" spans="1:6" ht="19.899999999999999" customHeight="1">
      <c r="B17" s="20" t="s">
        <v>176</v>
      </c>
      <c r="C17" s="11" t="s">
        <v>28</v>
      </c>
      <c r="D17" s="9"/>
    </row>
    <row r="18" spans="1:6">
      <c r="B18" s="20" t="s">
        <v>153</v>
      </c>
      <c r="C18" s="11" t="s">
        <v>28</v>
      </c>
      <c r="D18" s="9"/>
    </row>
    <row r="19" spans="1:6" s="6" customFormat="1" ht="19.899999999999999" customHeight="1">
      <c r="A19"/>
      <c r="B19" s="20" t="s">
        <v>170</v>
      </c>
      <c r="C19" s="11" t="s">
        <v>28</v>
      </c>
      <c r="D19" s="9" t="s">
        <v>32</v>
      </c>
      <c r="E19"/>
      <c r="F19"/>
    </row>
    <row r="20" spans="1:6" s="6" customFormat="1" ht="19.899999999999999" customHeight="1">
      <c r="A20"/>
      <c r="B20" s="20" t="s">
        <v>155</v>
      </c>
      <c r="C20" s="11" t="s">
        <v>28</v>
      </c>
      <c r="D20" s="9" t="s">
        <v>171</v>
      </c>
      <c r="E20"/>
      <c r="F20"/>
    </row>
    <row r="21" spans="1:6" s="6" customFormat="1" ht="31.9" customHeight="1">
      <c r="A21"/>
      <c r="B21" s="20" t="s">
        <v>157</v>
      </c>
      <c r="C21" s="11" t="s">
        <v>28</v>
      </c>
      <c r="D21" s="9"/>
      <c r="E21"/>
      <c r="F21"/>
    </row>
    <row r="22" spans="1:6" s="6" customFormat="1" ht="19.899999999999999" customHeight="1">
      <c r="A22"/>
      <c r="B22" s="20" t="s">
        <v>158</v>
      </c>
      <c r="C22" s="11" t="s">
        <v>28</v>
      </c>
      <c r="D22" s="9"/>
      <c r="E22"/>
      <c r="F22"/>
    </row>
    <row r="23" spans="1:6" s="6" customFormat="1" ht="19.899999999999999" customHeight="1">
      <c r="A23"/>
      <c r="B23" s="20" t="s">
        <v>159</v>
      </c>
      <c r="C23" s="11" t="s">
        <v>28</v>
      </c>
      <c r="D23" s="9"/>
      <c r="E23"/>
      <c r="F23"/>
    </row>
    <row r="24" spans="1:6" s="6" customFormat="1" ht="19.899999999999999" customHeight="1">
      <c r="A24"/>
      <c r="B24" s="20" t="s">
        <v>160</v>
      </c>
      <c r="C24" s="11" t="s">
        <v>28</v>
      </c>
      <c r="D24" s="9"/>
      <c r="E24"/>
      <c r="F24"/>
    </row>
    <row r="25" spans="1:6" s="6" customFormat="1" ht="19.899999999999999" customHeight="1">
      <c r="A25"/>
      <c r="B25" s="20" t="s">
        <v>161</v>
      </c>
      <c r="C25" s="11" t="s">
        <v>28</v>
      </c>
      <c r="D25" s="9"/>
      <c r="E25"/>
      <c r="F25"/>
    </row>
    <row r="26" spans="1:6" s="6" customFormat="1" ht="19.899999999999999" customHeight="1">
      <c r="A26"/>
      <c r="B26" s="20"/>
      <c r="D26" s="9"/>
      <c r="E26"/>
      <c r="F26"/>
    </row>
    <row r="27" spans="1:6" s="6" customFormat="1" ht="19.899999999999999" customHeight="1">
      <c r="A27"/>
      <c r="B27" s="20" t="s">
        <v>177</v>
      </c>
      <c r="C27" s="11" t="s">
        <v>28</v>
      </c>
      <c r="D27" s="9" t="s">
        <v>32</v>
      </c>
      <c r="E27"/>
      <c r="F27"/>
    </row>
    <row r="28" spans="1:6" s="6" customFormat="1" ht="19.899999999999999" customHeight="1">
      <c r="A28"/>
      <c r="B28"/>
      <c r="D28"/>
      <c r="E28"/>
      <c r="F28"/>
    </row>
    <row r="29" spans="1:6" s="6" customFormat="1" ht="19.899999999999999" customHeight="1">
      <c r="A29"/>
      <c r="B29"/>
      <c r="D29"/>
      <c r="E29"/>
      <c r="F29"/>
    </row>
    <row r="30" spans="1:6" s="6" customFormat="1" ht="19.899999999999999" customHeight="1">
      <c r="A30"/>
      <c r="B30"/>
      <c r="D30"/>
      <c r="E30"/>
      <c r="F30"/>
    </row>
    <row r="31" spans="1:6" s="6" customFormat="1" ht="19.899999999999999" customHeight="1">
      <c r="A31"/>
      <c r="B31"/>
      <c r="D31"/>
      <c r="E31"/>
      <c r="F31"/>
    </row>
    <row r="32" spans="1:6" s="6" customFormat="1" ht="19.899999999999999" customHeight="1">
      <c r="A32"/>
      <c r="B32"/>
      <c r="D32"/>
      <c r="E32"/>
      <c r="F32"/>
    </row>
    <row r="33" spans="1:6" s="6" customFormat="1" ht="19.899999999999999" customHeight="1">
      <c r="A33"/>
      <c r="B33"/>
      <c r="D33"/>
      <c r="E33"/>
      <c r="F33"/>
    </row>
    <row r="34" spans="1:6" s="6" customFormat="1" ht="19.899999999999999" customHeight="1">
      <c r="A34"/>
      <c r="B34"/>
      <c r="D34"/>
      <c r="E34"/>
      <c r="F34"/>
    </row>
    <row r="35" spans="1:6" s="6" customFormat="1" ht="19.899999999999999" customHeight="1">
      <c r="A35"/>
      <c r="B35"/>
      <c r="D35"/>
      <c r="E35"/>
      <c r="F35"/>
    </row>
    <row r="36" spans="1:6" s="6" customFormat="1" ht="19.899999999999999" customHeight="1">
      <c r="A36"/>
      <c r="B36"/>
      <c r="D36"/>
      <c r="E36"/>
      <c r="F36"/>
    </row>
    <row r="37" spans="1:6" s="6" customFormat="1" ht="19.899999999999999" customHeight="1">
      <c r="A37"/>
      <c r="B37"/>
      <c r="D37"/>
      <c r="E37"/>
      <c r="F37"/>
    </row>
    <row r="38" spans="1:6" s="6" customFormat="1" ht="19.899999999999999" customHeight="1">
      <c r="A38"/>
      <c r="B38"/>
      <c r="D38"/>
      <c r="E38"/>
      <c r="F38"/>
    </row>
    <row r="39" spans="1:6" s="6" customFormat="1" ht="19.899999999999999" customHeight="1">
      <c r="A39"/>
      <c r="B39"/>
      <c r="D39"/>
      <c r="E39"/>
      <c r="F39"/>
    </row>
    <row r="40" spans="1:6" s="6" customFormat="1" ht="19.899999999999999" customHeight="1">
      <c r="A40"/>
      <c r="B40"/>
      <c r="D40"/>
      <c r="E40"/>
      <c r="F40"/>
    </row>
    <row r="41" spans="1:6" ht="19.899999999999999" customHeight="1"/>
    <row r="42" spans="1:6" ht="19.899999999999999" customHeight="1"/>
    <row r="43" spans="1:6" ht="19.899999999999999" customHeight="1"/>
    <row r="44" spans="1:6" ht="19.899999999999999" customHeight="1"/>
    <row r="45" spans="1:6" ht="19.899999999999999" customHeight="1"/>
    <row r="46" spans="1:6" ht="19.899999999999999" customHeight="1"/>
    <row r="47" spans="1:6" ht="19.899999999999999" customHeight="1"/>
    <row r="48" spans="1:6"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row r="63" ht="19.899999999999999" customHeight="1"/>
    <row r="64" ht="19.899999999999999" customHeight="1"/>
  </sheetData>
  <mergeCells count="1">
    <mergeCell ref="B1:C1"/>
  </mergeCells>
  <conditionalFormatting sqref="C5:C8">
    <cfRule type="cellIs" dxfId="41" priority="14" operator="equal">
      <formula>"FAIT"</formula>
    </cfRule>
    <cfRule type="cellIs" dxfId="40" priority="15" operator="equal">
      <formula>"NON FAIT"</formula>
    </cfRule>
    <cfRule type="containsText" dxfId="39" priority="16" operator="containsText" text="EN COURS">
      <formula>NOT(ISERROR(SEARCH("EN COURS",C5)))</formula>
    </cfRule>
  </conditionalFormatting>
  <conditionalFormatting sqref="C10:C14">
    <cfRule type="cellIs" dxfId="38" priority="10" operator="equal">
      <formula>"FAIT"</formula>
    </cfRule>
    <cfRule type="cellIs" dxfId="37" priority="11" operator="equal">
      <formula>"NON FAIT"</formula>
    </cfRule>
    <cfRule type="containsText" dxfId="36" priority="12" operator="containsText" text="EN COURS">
      <formula>NOT(ISERROR(SEARCH("EN COURS",C10)))</formula>
    </cfRule>
  </conditionalFormatting>
  <conditionalFormatting sqref="C17:C25">
    <cfRule type="cellIs" dxfId="35" priority="6" operator="equal">
      <formula>"FAIT"</formula>
    </cfRule>
    <cfRule type="cellIs" dxfId="34" priority="7" operator="equal">
      <formula>"NON FAIT"</formula>
    </cfRule>
    <cfRule type="containsText" dxfId="33" priority="8" operator="containsText" text="EN COURS">
      <formula>NOT(ISERROR(SEARCH("EN COURS",C17)))</formula>
    </cfRule>
  </conditionalFormatting>
  <conditionalFormatting sqref="C27">
    <cfRule type="cellIs" dxfId="32" priority="2" operator="equal">
      <formula>"FAIT"</formula>
    </cfRule>
    <cfRule type="cellIs" dxfId="31" priority="3" operator="equal">
      <formula>"NON FAIT"</formula>
    </cfRule>
    <cfRule type="containsText" dxfId="30" priority="4" operator="containsText" text="EN COURS">
      <formula>NOT(ISERROR(SEARCH("EN COURS",C27)))</formula>
    </cfRule>
  </conditionalFormatting>
  <pageMargins left="0.7" right="0.7" top="0.75" bottom="0.75" header="0.3" footer="0.3"/>
  <pageSetup paperSize="9"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cellIs" priority="13" operator="equal" id="{01681A64-9AF7-4447-94A3-8105A91991FB}">
            <xm:f>Liste!$B$4</xm:f>
            <x14:dxf/>
          </x14:cfRule>
          <xm:sqref>C5:C8</xm:sqref>
        </x14:conditionalFormatting>
        <x14:conditionalFormatting xmlns:xm="http://schemas.microsoft.com/office/excel/2006/main">
          <x14:cfRule type="cellIs" priority="9" operator="equal" id="{EBB7B3F9-6A60-419E-81A5-9DAB887D8B0F}">
            <xm:f>Liste!$B$4</xm:f>
            <x14:dxf/>
          </x14:cfRule>
          <xm:sqref>C10:C14</xm:sqref>
        </x14:conditionalFormatting>
        <x14:conditionalFormatting xmlns:xm="http://schemas.microsoft.com/office/excel/2006/main">
          <x14:cfRule type="cellIs" priority="5" operator="equal" id="{B278DFE8-A1B8-4374-B98E-63EEC62C20A8}">
            <xm:f>Liste!$B$4</xm:f>
            <x14:dxf/>
          </x14:cfRule>
          <xm:sqref>C17:C25</xm:sqref>
        </x14:conditionalFormatting>
        <x14:conditionalFormatting xmlns:xm="http://schemas.microsoft.com/office/excel/2006/main">
          <x14:cfRule type="cellIs" priority="1" operator="equal" id="{3426E018-CE51-416B-9798-059208CEE89D}">
            <xm:f>Liste!$B$4</xm:f>
            <x14:dxf/>
          </x14:cfRule>
          <xm:sqref>C27</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Liste!$B$1:$B$4</xm:f>
          </x14:formula1>
          <xm:sqref>C5:C8 C10:C14 C17:C25 C27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9999"/>
  </sheetPr>
  <dimension ref="A1:F54"/>
  <sheetViews>
    <sheetView zoomScale="70" zoomScaleNormal="70" workbookViewId="0">
      <selection activeCell="G30" sqref="G30"/>
    </sheetView>
  </sheetViews>
  <sheetFormatPr defaultColWidth="11.42578125" defaultRowHeight="14.45"/>
  <cols>
    <col min="1" max="1" width="5.85546875" customWidth="1"/>
    <col min="2" max="2" width="76.7109375" customWidth="1"/>
    <col min="3" max="3" width="16.7109375" customWidth="1"/>
    <col min="4" max="4" width="40.7109375" customWidth="1"/>
  </cols>
  <sheetData>
    <row r="1" spans="1:4" ht="29.45" customHeight="1">
      <c r="A1" s="103" t="s">
        <v>178</v>
      </c>
      <c r="B1" s="104"/>
      <c r="C1" s="104"/>
      <c r="D1" s="105"/>
    </row>
    <row r="2" spans="1:4" ht="21" customHeight="1">
      <c r="A2" s="19"/>
      <c r="B2" s="5"/>
    </row>
    <row r="3" spans="1:4" ht="21" customHeight="1">
      <c r="A3" s="19"/>
      <c r="B3" s="25"/>
      <c r="C3" s="35" t="s">
        <v>48</v>
      </c>
      <c r="D3" s="35" t="s">
        <v>49</v>
      </c>
    </row>
    <row r="4" spans="1:4" ht="22.9" customHeight="1">
      <c r="B4" s="9" t="s">
        <v>179</v>
      </c>
      <c r="C4" s="11" t="s">
        <v>28</v>
      </c>
      <c r="D4" s="11" t="s">
        <v>32</v>
      </c>
    </row>
    <row r="5" spans="1:4" ht="19.899999999999999" customHeight="1">
      <c r="B5" s="9" t="s">
        <v>180</v>
      </c>
      <c r="C5" s="11" t="s">
        <v>28</v>
      </c>
      <c r="D5" s="11"/>
    </row>
    <row r="6" spans="1:4" ht="19.899999999999999" customHeight="1">
      <c r="B6" s="9" t="s">
        <v>181</v>
      </c>
      <c r="C6" s="11" t="s">
        <v>28</v>
      </c>
      <c r="D6" s="11"/>
    </row>
    <row r="7" spans="1:4" ht="19.899999999999999" customHeight="1">
      <c r="B7" s="20"/>
      <c r="C7" s="11"/>
      <c r="D7" s="11"/>
    </row>
    <row r="8" spans="1:4" ht="19.899999999999999" customHeight="1">
      <c r="B8" s="43" t="s">
        <v>182</v>
      </c>
      <c r="C8" s="30"/>
      <c r="D8" s="1"/>
    </row>
    <row r="9" spans="1:4" ht="43.15">
      <c r="A9" s="59" t="s">
        <v>34</v>
      </c>
      <c r="B9" s="20" t="s">
        <v>183</v>
      </c>
      <c r="C9" s="11" t="s">
        <v>28</v>
      </c>
      <c r="D9" s="50" t="s">
        <v>184</v>
      </c>
    </row>
    <row r="10" spans="1:4" ht="19.899999999999999" customHeight="1">
      <c r="B10" s="20" t="s">
        <v>185</v>
      </c>
      <c r="C10" s="11" t="s">
        <v>28</v>
      </c>
      <c r="D10" s="11"/>
    </row>
    <row r="11" spans="1:4" ht="19.899999999999999" customHeight="1">
      <c r="B11" s="20" t="s">
        <v>186</v>
      </c>
      <c r="C11" s="11" t="s">
        <v>28</v>
      </c>
      <c r="D11" s="11" t="s">
        <v>32</v>
      </c>
    </row>
    <row r="12" spans="1:4" ht="19.899999999999999" customHeight="1">
      <c r="B12" s="20"/>
      <c r="C12" s="11"/>
    </row>
    <row r="13" spans="1:4" ht="23.45" customHeight="1">
      <c r="B13" s="43" t="s">
        <v>187</v>
      </c>
      <c r="C13" s="30"/>
      <c r="D13" s="1"/>
    </row>
    <row r="14" spans="1:4" ht="43.15">
      <c r="A14" s="59" t="s">
        <v>34</v>
      </c>
      <c r="B14" s="20" t="s">
        <v>188</v>
      </c>
      <c r="C14" s="11" t="s">
        <v>28</v>
      </c>
      <c r="D14" s="50" t="s">
        <v>184</v>
      </c>
    </row>
    <row r="15" spans="1:4" ht="19.899999999999999" customHeight="1">
      <c r="B15" s="20" t="s">
        <v>189</v>
      </c>
      <c r="C15" s="11" t="s">
        <v>28</v>
      </c>
    </row>
    <row r="16" spans="1:4" ht="19.899999999999999" customHeight="1">
      <c r="B16" s="20" t="s">
        <v>190</v>
      </c>
      <c r="C16" s="11" t="s">
        <v>28</v>
      </c>
    </row>
    <row r="17" spans="1:6" ht="19.899999999999999" customHeight="1">
      <c r="B17" s="20"/>
      <c r="C17" s="11"/>
    </row>
    <row r="18" spans="1:6" ht="19.899999999999999" customHeight="1">
      <c r="B18" s="43" t="s">
        <v>191</v>
      </c>
      <c r="C18" s="30"/>
      <c r="D18" s="1"/>
    </row>
    <row r="19" spans="1:6" ht="47.45" customHeight="1">
      <c r="A19" s="59" t="s">
        <v>34</v>
      </c>
      <c r="B19" s="20" t="s">
        <v>188</v>
      </c>
      <c r="C19" s="11" t="s">
        <v>28</v>
      </c>
      <c r="D19" s="50" t="s">
        <v>184</v>
      </c>
    </row>
    <row r="20" spans="1:6" ht="19.899999999999999" customHeight="1">
      <c r="B20" s="20" t="s">
        <v>192</v>
      </c>
      <c r="C20" s="11" t="s">
        <v>28</v>
      </c>
    </row>
    <row r="21" spans="1:6" ht="19.899999999999999" customHeight="1">
      <c r="B21" s="20" t="s">
        <v>193</v>
      </c>
      <c r="C21" s="11" t="s">
        <v>28</v>
      </c>
    </row>
    <row r="22" spans="1:6" ht="19.899999999999999" customHeight="1">
      <c r="B22" s="20"/>
      <c r="C22" s="11"/>
    </row>
    <row r="23" spans="1:6" s="6" customFormat="1" ht="19.899999999999999" customHeight="1">
      <c r="A23"/>
      <c r="B23" s="43" t="s">
        <v>194</v>
      </c>
      <c r="C23" s="1"/>
      <c r="D23" s="1"/>
      <c r="E23"/>
      <c r="F23"/>
    </row>
    <row r="24" spans="1:6" s="6" customFormat="1" ht="19.899999999999999" customHeight="1">
      <c r="A24" s="59" t="s">
        <v>34</v>
      </c>
      <c r="B24" s="20" t="s">
        <v>195</v>
      </c>
      <c r="C24" s="11" t="s">
        <v>28</v>
      </c>
      <c r="D24"/>
      <c r="E24"/>
      <c r="F24"/>
    </row>
    <row r="25" spans="1:6" s="6" customFormat="1" ht="19.899999999999999" customHeight="1">
      <c r="A25"/>
      <c r="B25" s="20" t="s">
        <v>196</v>
      </c>
      <c r="C25" s="11" t="s">
        <v>28</v>
      </c>
      <c r="D25"/>
      <c r="E25"/>
      <c r="F25"/>
    </row>
    <row r="26" spans="1:6" s="6" customFormat="1" ht="19.899999999999999" customHeight="1">
      <c r="A26"/>
      <c r="B26" s="20" t="s">
        <v>197</v>
      </c>
      <c r="C26" s="11" t="s">
        <v>28</v>
      </c>
      <c r="D26"/>
      <c r="E26"/>
      <c r="F26"/>
    </row>
    <row r="27" spans="1:6" s="6" customFormat="1" ht="19.899999999999999" customHeight="1">
      <c r="A27"/>
      <c r="B27" s="20" t="s">
        <v>198</v>
      </c>
      <c r="C27" s="11" t="s">
        <v>28</v>
      </c>
      <c r="D27"/>
      <c r="E27"/>
      <c r="F27"/>
    </row>
    <row r="28" spans="1:6" s="6" customFormat="1" ht="45.6" customHeight="1">
      <c r="A28" s="59" t="s">
        <v>34</v>
      </c>
      <c r="B28" s="20" t="s">
        <v>199</v>
      </c>
      <c r="C28" s="11" t="s">
        <v>28</v>
      </c>
      <c r="D28" s="50" t="s">
        <v>184</v>
      </c>
      <c r="E28"/>
      <c r="F28"/>
    </row>
    <row r="29" spans="1:6" s="6" customFormat="1" ht="19.899999999999999" customHeight="1">
      <c r="A29"/>
      <c r="B29"/>
      <c r="C29"/>
      <c r="D29"/>
      <c r="E29"/>
      <c r="F29"/>
    </row>
    <row r="30" spans="1:6" s="6" customFormat="1" ht="19.899999999999999" customHeight="1">
      <c r="A30"/>
      <c r="B30" s="43" t="s">
        <v>200</v>
      </c>
      <c r="C30" s="1"/>
      <c r="D30" s="1"/>
      <c r="E30"/>
      <c r="F30"/>
    </row>
    <row r="31" spans="1:6" ht="19.899999999999999" customHeight="1">
      <c r="B31" s="20" t="s">
        <v>201</v>
      </c>
      <c r="C31" s="11" t="s">
        <v>28</v>
      </c>
    </row>
    <row r="32" spans="1:6" ht="19.899999999999999" customHeight="1">
      <c r="B32" s="20" t="s">
        <v>202</v>
      </c>
      <c r="C32" s="11" t="s">
        <v>28</v>
      </c>
    </row>
    <row r="33" spans="1:3" ht="19.899999999999999" customHeight="1">
      <c r="A33" s="59" t="s">
        <v>34</v>
      </c>
      <c r="B33" s="20" t="s">
        <v>203</v>
      </c>
      <c r="C33" s="11" t="s">
        <v>28</v>
      </c>
    </row>
    <row r="34" spans="1:3" ht="19.899999999999999" customHeight="1"/>
    <row r="35" spans="1:3" ht="19.899999999999999" customHeight="1"/>
    <row r="36" spans="1:3" ht="19.899999999999999" customHeight="1"/>
    <row r="37" spans="1:3" ht="19.899999999999999" customHeight="1"/>
    <row r="38" spans="1:3" ht="19.899999999999999" customHeight="1"/>
    <row r="39" spans="1:3" ht="19.899999999999999" customHeight="1"/>
    <row r="40" spans="1:3" ht="19.899999999999999" customHeight="1"/>
    <row r="41" spans="1:3" ht="19.899999999999999" customHeight="1"/>
    <row r="42" spans="1:3" ht="19.899999999999999" customHeight="1"/>
    <row r="43" spans="1:3" ht="19.899999999999999" customHeight="1"/>
    <row r="44" spans="1:3" ht="19.899999999999999" customHeight="1"/>
    <row r="45" spans="1:3" ht="19.899999999999999" customHeight="1"/>
    <row r="46" spans="1:3" ht="19.899999999999999" customHeight="1"/>
    <row r="47" spans="1:3" ht="19.899999999999999" customHeight="1"/>
    <row r="48" spans="1:3"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sheetData>
  <mergeCells count="1">
    <mergeCell ref="A1:D1"/>
  </mergeCells>
  <conditionalFormatting sqref="C4:C22">
    <cfRule type="cellIs" dxfId="29" priority="14" operator="equal">
      <formula>"FAIT"</formula>
    </cfRule>
    <cfRule type="cellIs" dxfId="28" priority="15" operator="equal">
      <formula>"NON FAIT"</formula>
    </cfRule>
    <cfRule type="containsText" dxfId="27" priority="16" operator="containsText" text="EN COURS">
      <formula>NOT(ISERROR(SEARCH("EN COURS",C4)))</formula>
    </cfRule>
  </conditionalFormatting>
  <conditionalFormatting sqref="C24:C28">
    <cfRule type="cellIs" dxfId="26" priority="6" operator="equal">
      <formula>"FAIT"</formula>
    </cfRule>
    <cfRule type="cellIs" dxfId="25" priority="7" operator="equal">
      <formula>"NON FAIT"</formula>
    </cfRule>
    <cfRule type="containsText" dxfId="24" priority="8" operator="containsText" text="EN COURS">
      <formula>NOT(ISERROR(SEARCH("EN COURS",C24)))</formula>
    </cfRule>
  </conditionalFormatting>
  <conditionalFormatting sqref="C31:C33">
    <cfRule type="cellIs" dxfId="23" priority="2" operator="equal">
      <formula>"FAIT"</formula>
    </cfRule>
    <cfRule type="cellIs" dxfId="22" priority="3" operator="equal">
      <formula>"NON FAIT"</formula>
    </cfRule>
    <cfRule type="containsText" dxfId="21" priority="4" operator="containsText" text="EN COURS">
      <formula>NOT(ISERROR(SEARCH("EN COURS",C31)))</formula>
    </cfRule>
  </conditionalFormatting>
  <pageMargins left="0.7" right="0.7" top="0.75" bottom="0.75" header="0.3" footer="0.3"/>
  <pageSetup paperSize="9"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cellIs" priority="13" operator="equal" id="{E767D8D7-47E4-4919-8D8A-E0B1AEC4D6D2}">
            <xm:f>Liste!$B$4</xm:f>
            <x14:dxf/>
          </x14:cfRule>
          <xm:sqref>C4:C22</xm:sqref>
        </x14:conditionalFormatting>
        <x14:conditionalFormatting xmlns:xm="http://schemas.microsoft.com/office/excel/2006/main">
          <x14:cfRule type="cellIs" priority="5" operator="equal" id="{18CCB509-E36F-497F-8D8E-CFCF25706493}">
            <xm:f>Liste!$B$4</xm:f>
            <x14:dxf/>
          </x14:cfRule>
          <xm:sqref>C24:C28</xm:sqref>
        </x14:conditionalFormatting>
        <x14:conditionalFormatting xmlns:xm="http://schemas.microsoft.com/office/excel/2006/main">
          <x14:cfRule type="cellIs" priority="1" operator="equal" id="{8F3852EE-53D5-4FB0-A67F-42E8BCB17402}">
            <xm:f>Liste!$B$4</xm:f>
            <x14:dxf/>
          </x14:cfRule>
          <xm:sqref>C31:C33</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700-000000000000}">
          <x14:formula1>
            <xm:f>Liste!$B$1:$B$4</xm:f>
          </x14:formula1>
          <xm:sqref>C31:C33 C4:C22 C24:C28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FEFF0"/>
  </sheetPr>
  <dimension ref="A1:F65"/>
  <sheetViews>
    <sheetView zoomScale="70" zoomScaleNormal="70" workbookViewId="0">
      <selection activeCell="F8" sqref="F8"/>
    </sheetView>
  </sheetViews>
  <sheetFormatPr defaultColWidth="11.42578125" defaultRowHeight="14.45"/>
  <cols>
    <col min="1" max="1" width="5.85546875" customWidth="1"/>
    <col min="2" max="2" width="76.7109375" customWidth="1"/>
    <col min="3" max="3" width="16.7109375" customWidth="1"/>
    <col min="4" max="4" width="27.28515625" customWidth="1"/>
  </cols>
  <sheetData>
    <row r="1" spans="1:6" ht="29.45" customHeight="1">
      <c r="A1" s="98" t="s">
        <v>204</v>
      </c>
      <c r="B1" s="99"/>
      <c r="C1" s="99"/>
      <c r="D1" s="100"/>
    </row>
    <row r="2" spans="1:6" ht="21" customHeight="1">
      <c r="A2" s="19"/>
      <c r="B2" s="5"/>
    </row>
    <row r="3" spans="1:6" ht="21" customHeight="1">
      <c r="A3" s="19"/>
      <c r="B3" s="45" t="s">
        <v>205</v>
      </c>
      <c r="C3" s="35" t="s">
        <v>48</v>
      </c>
      <c r="D3" s="35" t="s">
        <v>49</v>
      </c>
    </row>
    <row r="4" spans="1:6" ht="21" customHeight="1">
      <c r="A4" s="19"/>
      <c r="B4" s="2" t="s">
        <v>206</v>
      </c>
      <c r="C4" s="11" t="s">
        <v>29</v>
      </c>
      <c r="D4" s="18"/>
    </row>
    <row r="5" spans="1:6" ht="21" customHeight="1">
      <c r="A5" s="19"/>
      <c r="B5" s="66" t="s">
        <v>207</v>
      </c>
      <c r="C5" s="11" t="s">
        <v>29</v>
      </c>
      <c r="D5" s="18"/>
    </row>
    <row r="6" spans="1:6" ht="22.9" customHeight="1">
      <c r="A6" s="59"/>
      <c r="B6" s="11" t="s">
        <v>208</v>
      </c>
      <c r="C6" s="11" t="s">
        <v>29</v>
      </c>
      <c r="D6" s="11" t="s">
        <v>209</v>
      </c>
      <c r="F6" s="64"/>
    </row>
    <row r="7" spans="1:6" ht="37.15" customHeight="1">
      <c r="B7" s="67" t="s">
        <v>210</v>
      </c>
      <c r="C7" s="11" t="s">
        <v>29</v>
      </c>
      <c r="D7" s="11"/>
    </row>
    <row r="8" spans="1:6" ht="22.9" customHeight="1">
      <c r="B8" s="11" t="s">
        <v>211</v>
      </c>
      <c r="C8" s="11" t="s">
        <v>29</v>
      </c>
      <c r="D8" s="11"/>
    </row>
    <row r="9" spans="1:6" ht="22.9" customHeight="1">
      <c r="B9" s="11" t="s">
        <v>212</v>
      </c>
      <c r="C9" s="11" t="s">
        <v>29</v>
      </c>
      <c r="D9" s="11"/>
    </row>
    <row r="10" spans="1:6" ht="22.9" customHeight="1">
      <c r="B10" s="11" t="s">
        <v>213</v>
      </c>
      <c r="C10" s="11" t="s">
        <v>29</v>
      </c>
      <c r="D10" s="11"/>
    </row>
    <row r="11" spans="1:6" ht="22.9" customHeight="1">
      <c r="B11" s="11"/>
      <c r="C11" s="11"/>
      <c r="D11" s="11"/>
    </row>
    <row r="12" spans="1:6" ht="19.899999999999999" customHeight="1">
      <c r="B12" s="46" t="s">
        <v>214</v>
      </c>
      <c r="C12" s="30"/>
      <c r="D12" s="30"/>
    </row>
    <row r="13" spans="1:6" ht="19.899999999999999" customHeight="1">
      <c r="B13" s="11" t="s">
        <v>85</v>
      </c>
      <c r="C13" s="11" t="s">
        <v>29</v>
      </c>
      <c r="D13" s="11"/>
    </row>
    <row r="14" spans="1:6" ht="19.899999999999999" customHeight="1">
      <c r="B14" s="11" t="s">
        <v>86</v>
      </c>
      <c r="C14" s="11" t="s">
        <v>29</v>
      </c>
      <c r="D14" s="11"/>
    </row>
    <row r="15" spans="1:6" ht="19.899999999999999" customHeight="1">
      <c r="B15" s="11"/>
      <c r="C15" s="11"/>
      <c r="D15" s="11"/>
    </row>
    <row r="16" spans="1:6" ht="19.899999999999999" customHeight="1">
      <c r="B16" s="11" t="s">
        <v>215</v>
      </c>
      <c r="C16" s="11" t="s">
        <v>29</v>
      </c>
      <c r="D16" s="11"/>
    </row>
    <row r="17" spans="2:4" ht="19.899999999999999" customHeight="1">
      <c r="B17" s="11"/>
    </row>
    <row r="18" spans="2:4" ht="19.899999999999999" customHeight="1">
      <c r="B18" s="46" t="s">
        <v>216</v>
      </c>
      <c r="C18" s="1"/>
      <c r="D18" s="1"/>
    </row>
    <row r="19" spans="2:4" ht="19.899999999999999" customHeight="1">
      <c r="B19" s="11" t="s">
        <v>87</v>
      </c>
      <c r="C19" s="11" t="s">
        <v>29</v>
      </c>
    </row>
    <row r="20" spans="2:4" ht="19.899999999999999" customHeight="1">
      <c r="B20" s="11" t="s">
        <v>88</v>
      </c>
      <c r="C20" s="11" t="s">
        <v>29</v>
      </c>
      <c r="D20" s="11"/>
    </row>
    <row r="21" spans="2:4" ht="19.899999999999999" customHeight="1">
      <c r="B21" s="20"/>
      <c r="C21" s="11"/>
      <c r="D21" s="11"/>
    </row>
    <row r="22" spans="2:4" ht="19.899999999999999" customHeight="1">
      <c r="B22" s="11" t="s">
        <v>215</v>
      </c>
      <c r="C22" s="11" t="s">
        <v>29</v>
      </c>
      <c r="D22" s="11"/>
    </row>
    <row r="23" spans="2:4" ht="19.899999999999999" customHeight="1">
      <c r="B23" s="20"/>
      <c r="C23" s="11"/>
    </row>
    <row r="24" spans="2:4" ht="23.45" customHeight="1">
      <c r="B24" s="43" t="s">
        <v>217</v>
      </c>
      <c r="C24" s="30"/>
      <c r="D24" s="1"/>
    </row>
    <row r="25" spans="2:4" ht="23.45" customHeight="1">
      <c r="B25" s="20" t="s">
        <v>218</v>
      </c>
      <c r="C25" s="11" t="s">
        <v>29</v>
      </c>
    </row>
    <row r="26" spans="2:4" ht="19.899999999999999" customHeight="1">
      <c r="B26" s="20"/>
      <c r="C26" s="11"/>
    </row>
    <row r="27" spans="2:4" ht="19.899999999999999" customHeight="1">
      <c r="B27" s="43" t="s">
        <v>219</v>
      </c>
      <c r="C27" s="30"/>
      <c r="D27" s="1"/>
    </row>
    <row r="28" spans="2:4" ht="19.899999999999999" customHeight="1">
      <c r="B28" s="20" t="s">
        <v>220</v>
      </c>
      <c r="C28" s="11" t="s">
        <v>29</v>
      </c>
    </row>
    <row r="29" spans="2:4" ht="19.899999999999999" customHeight="1">
      <c r="B29" s="44"/>
      <c r="C29" s="11"/>
    </row>
    <row r="30" spans="2:4" ht="19.899999999999999" customHeight="1">
      <c r="B30" s="20"/>
      <c r="C30" s="11"/>
    </row>
    <row r="31" spans="2:4" ht="19.899999999999999" customHeight="1">
      <c r="B31" s="20"/>
      <c r="C31" s="11"/>
    </row>
    <row r="32" spans="2:4" ht="19.899999999999999" customHeight="1">
      <c r="B32" s="20"/>
      <c r="C32" s="11"/>
    </row>
    <row r="33" spans="1:6" ht="19.899999999999999" customHeight="1">
      <c r="B33" s="20"/>
      <c r="C33" s="11"/>
    </row>
    <row r="34" spans="1:6" s="6" customFormat="1" ht="19.899999999999999" customHeight="1">
      <c r="A34"/>
      <c r="B34" s="44"/>
      <c r="C34"/>
      <c r="D34"/>
      <c r="E34"/>
      <c r="F34"/>
    </row>
    <row r="35" spans="1:6" s="6" customFormat="1" ht="19.899999999999999" customHeight="1">
      <c r="A35"/>
      <c r="B35" s="20"/>
      <c r="C35" s="11"/>
      <c r="D35"/>
      <c r="E35"/>
      <c r="F35"/>
    </row>
    <row r="36" spans="1:6" s="6" customFormat="1" ht="19.899999999999999" customHeight="1">
      <c r="A36"/>
      <c r="B36" s="20"/>
      <c r="C36" s="11"/>
      <c r="D36"/>
      <c r="E36"/>
      <c r="F36"/>
    </row>
    <row r="37" spans="1:6" s="6" customFormat="1" ht="19.899999999999999" customHeight="1">
      <c r="A37"/>
      <c r="B37" s="20"/>
      <c r="C37" s="11"/>
      <c r="D37"/>
      <c r="E37"/>
      <c r="F37"/>
    </row>
    <row r="38" spans="1:6" s="6" customFormat="1" ht="19.899999999999999" customHeight="1">
      <c r="A38"/>
      <c r="B38" s="20"/>
      <c r="C38" s="11"/>
      <c r="D38"/>
      <c r="E38"/>
      <c r="F38"/>
    </row>
    <row r="39" spans="1:6" s="6" customFormat="1" ht="19.899999999999999" customHeight="1">
      <c r="A39"/>
      <c r="B39" s="20"/>
      <c r="C39" s="11"/>
      <c r="D39"/>
      <c r="E39"/>
      <c r="F39"/>
    </row>
    <row r="40" spans="1:6" s="6" customFormat="1" ht="19.899999999999999" customHeight="1">
      <c r="A40"/>
      <c r="B40"/>
      <c r="C40"/>
      <c r="D40"/>
      <c r="E40"/>
      <c r="F40"/>
    </row>
    <row r="41" spans="1:6" s="6" customFormat="1" ht="19.899999999999999" customHeight="1">
      <c r="A41"/>
      <c r="B41" s="44"/>
      <c r="C41"/>
      <c r="D41"/>
      <c r="E41"/>
      <c r="F41"/>
    </row>
    <row r="42" spans="1:6" ht="19.899999999999999" customHeight="1">
      <c r="B42" s="20"/>
      <c r="C42" s="11"/>
    </row>
    <row r="43" spans="1:6" ht="19.899999999999999" customHeight="1">
      <c r="B43" s="20"/>
      <c r="C43" s="11"/>
    </row>
    <row r="44" spans="1:6" ht="19.899999999999999" customHeight="1">
      <c r="B44" s="20"/>
      <c r="C44" s="11"/>
    </row>
    <row r="45" spans="1:6" ht="19.899999999999999" customHeight="1"/>
    <row r="46" spans="1:6" ht="19.899999999999999" customHeight="1"/>
    <row r="47" spans="1:6" ht="19.899999999999999" customHeight="1"/>
    <row r="48" spans="1:6"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row r="63" ht="19.899999999999999" customHeight="1"/>
    <row r="64" ht="19.899999999999999" customHeight="1"/>
    <row r="65" ht="19.899999999999999" customHeight="1"/>
  </sheetData>
  <mergeCells count="1">
    <mergeCell ref="A1:D1"/>
  </mergeCells>
  <conditionalFormatting sqref="C21:C33 C4:C16">
    <cfRule type="cellIs" dxfId="20" priority="18" operator="equal">
      <formula>"FAIT"</formula>
    </cfRule>
    <cfRule type="cellIs" dxfId="19" priority="19" operator="equal">
      <formula>"NON FAIT"</formula>
    </cfRule>
    <cfRule type="containsText" dxfId="18" priority="20" operator="containsText" text="EN COURS">
      <formula>NOT(ISERROR(SEARCH("EN COURS",C4)))</formula>
    </cfRule>
  </conditionalFormatting>
  <conditionalFormatting sqref="C35:C39">
    <cfRule type="cellIs" dxfId="17" priority="14" operator="equal">
      <formula>"FAIT"</formula>
    </cfRule>
    <cfRule type="cellIs" dxfId="16" priority="15" operator="equal">
      <formula>"NON FAIT"</formula>
    </cfRule>
    <cfRule type="containsText" dxfId="15" priority="16" operator="containsText" text="EN COURS">
      <formula>NOT(ISERROR(SEARCH("EN COURS",C35)))</formula>
    </cfRule>
  </conditionalFormatting>
  <conditionalFormatting sqref="C42:C44">
    <cfRule type="cellIs" dxfId="14" priority="10" operator="equal">
      <formula>"FAIT"</formula>
    </cfRule>
    <cfRule type="cellIs" dxfId="13" priority="11" operator="equal">
      <formula>"NON FAIT"</formula>
    </cfRule>
    <cfRule type="containsText" dxfId="12" priority="12" operator="containsText" text="EN COURS">
      <formula>NOT(ISERROR(SEARCH("EN COURS",C42)))</formula>
    </cfRule>
  </conditionalFormatting>
  <conditionalFormatting sqref="C19:C20">
    <cfRule type="cellIs" dxfId="11" priority="2" operator="equal">
      <formula>"FAIT"</formula>
    </cfRule>
    <cfRule type="cellIs" dxfId="10" priority="3" operator="equal">
      <formula>"NON FAIT"</formula>
    </cfRule>
    <cfRule type="containsText" dxfId="9" priority="4" operator="containsText" text="EN COURS">
      <formula>NOT(ISERROR(SEARCH("EN COURS",C19)))</formula>
    </cfRule>
  </conditionalFormatting>
  <pageMargins left="0.7" right="0.7" top="0.75" bottom="0.75" header="0.3" footer="0.3"/>
  <pageSetup paperSize="9" orientation="portrait" horizontalDpi="360" verticalDpi="360" r:id="rId1"/>
  <extLst>
    <ext xmlns:x14="http://schemas.microsoft.com/office/spreadsheetml/2009/9/main" uri="{78C0D931-6437-407d-A8EE-F0AAD7539E65}">
      <x14:conditionalFormattings>
        <x14:conditionalFormatting xmlns:xm="http://schemas.microsoft.com/office/excel/2006/main">
          <x14:cfRule type="cellIs" priority="17" operator="equal" id="{741B81F4-7CEB-4475-AC2D-105A18364627}">
            <xm:f>Liste!$B$4</xm:f>
            <x14:dxf/>
          </x14:cfRule>
          <xm:sqref>C21:C33 C4:C16</xm:sqref>
        </x14:conditionalFormatting>
        <x14:conditionalFormatting xmlns:xm="http://schemas.microsoft.com/office/excel/2006/main">
          <x14:cfRule type="cellIs" priority="13" operator="equal" id="{F38773FF-74C6-42B0-9CA8-4DD3C10F4283}">
            <xm:f>Liste!$B$4</xm:f>
            <x14:dxf/>
          </x14:cfRule>
          <xm:sqref>C35:C39</xm:sqref>
        </x14:conditionalFormatting>
        <x14:conditionalFormatting xmlns:xm="http://schemas.microsoft.com/office/excel/2006/main">
          <x14:cfRule type="cellIs" priority="9" operator="equal" id="{C8DCEA50-8741-4AB9-92AF-6F48F3FA8125}">
            <xm:f>Liste!$B$4</xm:f>
            <x14:dxf/>
          </x14:cfRule>
          <xm:sqref>C42:C44</xm:sqref>
        </x14:conditionalFormatting>
        <x14:conditionalFormatting xmlns:xm="http://schemas.microsoft.com/office/excel/2006/main">
          <x14:cfRule type="cellIs" priority="1" operator="equal" id="{F4FAAC7E-8410-4452-8879-3549D75B6942}">
            <xm:f>Liste!$B$4</xm:f>
            <x14:dxf/>
          </x14:cfRule>
          <xm:sqref>C19:C20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Liste!$B$1:$B$4</xm:f>
          </x14:formula1>
          <xm:sqref>C42:C44 C35:C39 C19:C33 C4:C16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3F2B3A70C37D4DB6228D9B45FD7180" ma:contentTypeVersion="7" ma:contentTypeDescription="Create a new document." ma:contentTypeScope="" ma:versionID="bba23aa2ce71efbed9709e5c55077c09">
  <xsd:schema xmlns:xsd="http://www.w3.org/2001/XMLSchema" xmlns:xs="http://www.w3.org/2001/XMLSchema" xmlns:p="http://schemas.microsoft.com/office/2006/metadata/properties" xmlns:ns2="5b1a977c-bbdc-45d0-8d3d-e14aa7b44c86" xmlns:ns3="b1dcd0f7-335f-4c76-a7b8-baf3f84daf15" targetNamespace="http://schemas.microsoft.com/office/2006/metadata/properties" ma:root="true" ma:fieldsID="131c75e512a73515b81aba2c5915b97d" ns2:_="" ns3:_="">
    <xsd:import namespace="5b1a977c-bbdc-45d0-8d3d-e14aa7b44c86"/>
    <xsd:import namespace="b1dcd0f7-335f-4c76-a7b8-baf3f84daf1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a977c-bbdc-45d0-8d3d-e14aa7b44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5836fea-f29e-46c7-beff-11b0ca9fb7a4"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dcd0f7-335f-4c76-a7b8-baf3f84daf1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5686717-643a-4b4f-b2ba-fcd9fbe22592}" ma:internalName="TaxCatchAll" ma:showField="CatchAllData" ma:web="b1dcd0f7-335f-4c76-a7b8-baf3f84daf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1dcd0f7-335f-4c76-a7b8-baf3f84daf15" xsi:nil="true"/>
    <lcf76f155ced4ddcb4097134ff3c332f xmlns="5b1a977c-bbdc-45d0-8d3d-e14aa7b44c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C25BDF-5211-436E-9BAE-A2595E205731}"/>
</file>

<file path=customXml/itemProps2.xml><?xml version="1.0" encoding="utf-8"?>
<ds:datastoreItem xmlns:ds="http://schemas.openxmlformats.org/officeDocument/2006/customXml" ds:itemID="{0647D380-8B7A-40A1-82B8-09648243217E}"/>
</file>

<file path=customXml/itemProps3.xml><?xml version="1.0" encoding="utf-8"?>
<ds:datastoreItem xmlns:ds="http://schemas.openxmlformats.org/officeDocument/2006/customXml" ds:itemID="{653CEC9A-0251-4E00-A0D6-D49A5E6E966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COURTY Aline</dc:creator>
  <cp:keywords/>
  <dc:description/>
  <cp:lastModifiedBy>Alexandre LEONARD</cp:lastModifiedBy>
  <cp:revision/>
  <dcterms:created xsi:type="dcterms:W3CDTF">2022-10-24T07:55:41Z</dcterms:created>
  <dcterms:modified xsi:type="dcterms:W3CDTF">2023-01-09T15:00:09Z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0x010100E33F2B3A70C37D4DB6228D9B45FD7180</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MediaServiceImageTags">
    <vt:lpwstr/>
  </property>
</Properties>
</file>